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460" activeTab="1"/>
  </bookViews>
  <sheets>
    <sheet name="стр.1" sheetId="1" r:id="rId1"/>
    <sheet name="стр.2_5" sheetId="2" r:id="rId2"/>
  </sheets>
  <externalReferences>
    <externalReference r:id="rId5"/>
  </externalReferences>
  <definedNames>
    <definedName name="_xlnm.Print_Area" localSheetId="0">'стр.1'!$A$1:$GF$29</definedName>
    <definedName name="_xlnm.Print_Area" localSheetId="1">'стр.2_5'!$A$1:$GG$176</definedName>
  </definedNames>
  <calcPr fullCalcOnLoad="1"/>
</workbook>
</file>

<file path=xl/sharedStrings.xml><?xml version="1.0" encoding="utf-8"?>
<sst xmlns="http://schemas.openxmlformats.org/spreadsheetml/2006/main" count="261" uniqueCount="153">
  <si>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</si>
  <si>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</si>
  <si>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</si>
  <si>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</si>
  <si>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</si>
  <si>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</si>
  <si>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</si>
  <si>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</si>
  <si>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</si>
  <si>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</si>
  <si>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</si>
  <si>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</si>
  <si>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</si>
  <si>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</si>
  <si>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</si>
  <si>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</si>
  <si>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</si>
  <si>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</si>
  <si>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</si>
  <si>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</si>
  <si>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</si>
  <si>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</si>
  <si>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</si>
  <si>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</si>
  <si>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</si>
  <si>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</si>
  <si>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</si>
  <si>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</si>
  <si>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</si>
  <si>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</si>
  <si>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</si>
  <si>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</si>
  <si>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</si>
  <si>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</si>
  <si>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</si>
  <si>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</si>
  <si>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</si>
  <si>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</si>
  <si>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</si>
  <si>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</si>
  <si>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</si>
  <si>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</si>
  <si>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</si>
  <si>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</si>
  <si>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</si>
  <si>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</si>
  <si>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</si>
  <si>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</si>
  <si>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</si>
  <si>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</si>
  <si>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</si>
  <si>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</si>
  <si>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</si>
  <si>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</si>
  <si>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</si>
  <si>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4</t>
  </si>
  <si>
    <t>(муниципального) задания из бюджета субъекта РФ, местного бюджета</t>
  </si>
  <si>
    <t>5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</si>
  <si>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</si>
  <si>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</si>
  <si>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</si>
  <si>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</si>
  <si>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</si>
  <si>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</si>
  <si>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</si>
  <si>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</si>
  <si>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>853 - уплата иных платежей</t>
  </si>
  <si>
    <t xml:space="preserve">Количество требований </t>
  </si>
  <si>
    <t xml:space="preserve">Электроэнергия </t>
  </si>
  <si>
    <t>Сумма, руб (местный бюджет)</t>
  </si>
  <si>
    <t>Сумма, руб(местный бюджет)</t>
  </si>
  <si>
    <t>Общая сумма выплат, руб.  (местный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</si>
  <si>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</si>
  <si>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</si>
  <si>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</si>
  <si>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</si>
  <si>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</si>
  <si>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>Сумма взноса (обл.б.), руб</t>
  </si>
  <si>
    <t>Размер базы 
для начисления страховых взносов (областной бюджет), руб</t>
  </si>
  <si>
    <t>Размер базы 
для начисления страховых взносов, (муниц. бюджет), руб.</t>
  </si>
  <si>
    <t>Сумма 
взноса (муниц.б.),
руб.</t>
  </si>
  <si>
    <t>Вспомогательный персонал</t>
  </si>
  <si>
    <t>Д.И. Быкова</t>
  </si>
  <si>
    <t>Руководитель МУ "ЦО УО БК МР"</t>
  </si>
  <si>
    <t xml:space="preserve">Налог на имущество </t>
  </si>
  <si>
    <t>3. 2. Расчет (обоснование) расходов на уплату налога на имущество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</si>
  <si>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</si>
  <si>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</si>
  <si>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</si>
  <si>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</si>
  <si>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4.4. Расчет (обоснование) расходов на оплату прочих работ, услуг</t>
  </si>
  <si>
    <t>4.5. Расчет (обоснование) расходов на приобретение основных средств, материальных запасов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</si>
  <si>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</si>
  <si>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</si>
  <si>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 xml:space="preserve">Приложение № 2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 от 28 июля 2010 г. № 81н
(в ред. Приказа Минфина России от 29.08.2016 № 142н)
</t>
  </si>
  <si>
    <t>Источник финансового обеспечения: субсидии на выполнение муниципального задания</t>
  </si>
  <si>
    <t>Должность, группа должностей</t>
  </si>
  <si>
    <t xml:space="preserve">Источник финансирования </t>
  </si>
  <si>
    <t xml:space="preserve">Оплата труда за  1 месяц, руб                   </t>
  </si>
  <si>
    <t xml:space="preserve">областной бюджет </t>
  </si>
  <si>
    <t xml:space="preserve">Административно-управленческий, воспитательный персонал </t>
  </si>
  <si>
    <t xml:space="preserve">местный бюджет </t>
  </si>
  <si>
    <t>ИТОГО:</t>
  </si>
  <si>
    <t>112 - Взносы по обязательному социальному страхованию на выплаты по оплате труда работников и иные выплаты работникам учреждений</t>
  </si>
  <si>
    <t xml:space="preserve">Пособие по уходу за ребенком </t>
  </si>
  <si>
    <t xml:space="preserve">Медицинский осмотр </t>
  </si>
  <si>
    <t>Налог на доходы физ.лица</t>
  </si>
  <si>
    <t>Общая сумма выплат, руб.                        (областной бюджет)
(гр. 3 x гр. 4)</t>
  </si>
  <si>
    <t>Сумма исчисленного 
налога, подлежащего 
уплате, руб. 
(гр. 3 x гр. 4 / 100) (местный бюджет)</t>
  </si>
  <si>
    <t>Сумма, руб.   (местный бюджет)                                 (гр. 3 x гр. 4 x гр.5)</t>
  </si>
  <si>
    <t>Сумма, руб. (областной бюджет) 
(гр. 3 x гр. 4 x гр. 5)</t>
  </si>
  <si>
    <t xml:space="preserve">Тариф </t>
  </si>
  <si>
    <t>Сумма, руб.  (местный бюджет)
(гр. 4 x гр. 5 x гр. 6)</t>
  </si>
  <si>
    <t>Стоимость 
работ (услуг), 
руб. (местный бюджет)</t>
  </si>
  <si>
    <t>Стоимость 
работ (услуг), 
руб. (областной бюджет)</t>
  </si>
  <si>
    <t>ИТОГО</t>
  </si>
  <si>
    <t>Средняя стоимость, руб. (местный бюджет)</t>
  </si>
  <si>
    <t xml:space="preserve">Средняя стоимость,  руб. (областной бюджет)
</t>
  </si>
  <si>
    <t>Заведующий</t>
  </si>
  <si>
    <t>Пени за несвоевремнную оплату взносов</t>
  </si>
  <si>
    <t>Водоснабжение</t>
  </si>
  <si>
    <t xml:space="preserve">Водоотведение </t>
  </si>
  <si>
    <t>4.5. Расчет (обоснование) расходов на оплату прочих работ, услуг</t>
  </si>
  <si>
    <t>Количество работ (услуг)</t>
  </si>
  <si>
    <t>Стоимость 
работ (услуг), 
руб.(местный бюджет)</t>
  </si>
  <si>
    <t>Стоимость 
работ (услуг), 
руб.(областной бюджет)</t>
  </si>
  <si>
    <t xml:space="preserve">Подарочный НКИ </t>
  </si>
  <si>
    <t>Итого:</t>
  </si>
  <si>
    <t xml:space="preserve"> Тех.обслуживание системы ОПС </t>
  </si>
  <si>
    <t xml:space="preserve">Изготовление электронной цифровой подписи </t>
  </si>
  <si>
    <t xml:space="preserve">Приобретение материальных запасов </t>
  </si>
  <si>
    <t>6,86</t>
  </si>
  <si>
    <t>Природный газ</t>
  </si>
  <si>
    <t xml:space="preserve">Охрана объекта </t>
  </si>
  <si>
    <t xml:space="preserve">Спец.оценка условий труда </t>
  </si>
  <si>
    <t xml:space="preserve">Профессиональная переподготовка </t>
  </si>
  <si>
    <t xml:space="preserve">Прочие виды работ </t>
  </si>
  <si>
    <t xml:space="preserve">Медикаменты </t>
  </si>
  <si>
    <t xml:space="preserve">Вывоз ТБО </t>
  </si>
  <si>
    <t>Тех.обслуживание и ремонт газовых сетей</t>
  </si>
  <si>
    <t xml:space="preserve">Строительно-монтажные работы </t>
  </si>
  <si>
    <t xml:space="preserve">Игрушки </t>
  </si>
  <si>
    <t>Продукты питания</t>
  </si>
  <si>
    <t xml:space="preserve">Система охранного видеонаблюдения </t>
  </si>
  <si>
    <t>Оплата труда всего  (гр.4 х 12)</t>
  </si>
  <si>
    <t>Муниципальное бюджетное дошкольное образовательное учреждение «Детский сад с.Вязовка                                                                                                                                                   Базарно-Карабулакского муниципального района Саратовской области»</t>
  </si>
  <si>
    <t>И.П. Юнгерова</t>
  </si>
  <si>
    <t xml:space="preserve">Стрелец-Мониторинг </t>
  </si>
  <si>
    <t>6</t>
  </si>
  <si>
    <t xml:space="preserve">Подготовка и проверка измерительных приборов </t>
  </si>
  <si>
    <t xml:space="preserve">Предварительный медицинский осмтор </t>
  </si>
  <si>
    <t xml:space="preserve">Оборудование системы Стрелец-Мониторинг </t>
  </si>
  <si>
    <t xml:space="preserve">Насос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</si>
</sst>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  <numFmt numFmtId="174" formatCode="_-* #,##0.00\ [$₽-419]_-;\-* #,##0.00\ [$₽-419]_-;_-* &quot;-&quot;??\ [$₽-419]_-;_-@_-"/>
  </numFmts>
  <fonts count="5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0" fontId="10" fillId="33" borderId="0" xfId="0" applyNumberFormat="1" applyFont="1" applyFill="1" applyBorder="1" applyAlignment="1">
      <alignment horizontal="left"/>
    </xf>
    <xf numFmtId="49" fontId="10" fillId="33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1" fillId="0" borderId="17" xfId="0" applyNumberFormat="1" applyFont="1" applyBorder="1" applyAlignment="1">
      <alignment horizontal="left"/>
    </xf>
    <xf numFmtId="0" fontId="52" fillId="33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0" fontId="55" fillId="33" borderId="12" xfId="0" applyNumberFormat="1" applyFont="1" applyFill="1" applyBorder="1" applyAlignment="1">
      <alignment horizontal="center" vertical="center" wrapText="1"/>
    </xf>
    <xf numFmtId="0" fontId="55" fillId="33" borderId="16" xfId="0" applyNumberFormat="1" applyFont="1" applyFill="1" applyBorder="1" applyAlignment="1">
      <alignment horizontal="center" vertical="center" wrapText="1"/>
    </xf>
    <xf numFmtId="0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5" fillId="33" borderId="17" xfId="0" applyNumberFormat="1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center" wrapText="1"/>
    </xf>
    <xf numFmtId="0" fontId="55" fillId="33" borderId="2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top"/>
    </xf>
    <xf numFmtId="0" fontId="52" fillId="33" borderId="13" xfId="0" applyNumberFormat="1" applyFont="1" applyFill="1" applyBorder="1" applyAlignment="1">
      <alignment horizontal="center" vertical="top"/>
    </xf>
    <xf numFmtId="0" fontId="52" fillId="33" borderId="15" xfId="0" applyNumberFormat="1" applyFont="1" applyFill="1" applyBorder="1" applyAlignment="1">
      <alignment horizontal="center" vertical="top"/>
    </xf>
    <xf numFmtId="0" fontId="11" fillId="0" borderId="2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wrapText="1"/>
    </xf>
    <xf numFmtId="171" fontId="11" fillId="33" borderId="21" xfId="58" applyFont="1" applyFill="1" applyBorder="1" applyAlignment="1">
      <alignment horizontal="left" vertical="center"/>
    </xf>
    <xf numFmtId="171" fontId="56" fillId="33" borderId="21" xfId="58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171" fontId="9" fillId="33" borderId="0" xfId="58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top"/>
    </xf>
    <xf numFmtId="49" fontId="54" fillId="33" borderId="0" xfId="0" applyNumberFormat="1" applyFont="1" applyFill="1" applyBorder="1" applyAlignment="1">
      <alignment horizontal="right" vertical="center"/>
    </xf>
    <xf numFmtId="0" fontId="54" fillId="33" borderId="0" xfId="0" applyNumberFormat="1" applyFont="1" applyFill="1" applyBorder="1" applyAlignment="1">
      <alignment horizontal="center" vertical="center"/>
    </xf>
    <xf numFmtId="171" fontId="54" fillId="33" borderId="0" xfId="58" applyFont="1" applyFill="1" applyBorder="1" applyAlignment="1">
      <alignment horizontal="center" vertical="center"/>
    </xf>
    <xf numFmtId="171" fontId="11" fillId="33" borderId="10" xfId="58" applyFont="1" applyFill="1" applyBorder="1" applyAlignment="1">
      <alignment horizontal="center" vertical="center"/>
    </xf>
    <xf numFmtId="171" fontId="11" fillId="33" borderId="13" xfId="58" applyFont="1" applyFill="1" applyBorder="1" applyAlignment="1">
      <alignment horizontal="center" vertical="center"/>
    </xf>
    <xf numFmtId="171" fontId="11" fillId="33" borderId="15" xfId="58" applyFont="1" applyFill="1" applyBorder="1" applyAlignment="1">
      <alignment horizontal="center" vertical="center"/>
    </xf>
    <xf numFmtId="171" fontId="56" fillId="33" borderId="10" xfId="58" applyFont="1" applyFill="1" applyBorder="1" applyAlignment="1">
      <alignment horizontal="center" vertical="center"/>
    </xf>
    <xf numFmtId="171" fontId="56" fillId="33" borderId="13" xfId="58" applyFont="1" applyFill="1" applyBorder="1" applyAlignment="1">
      <alignment horizontal="center" vertical="center"/>
    </xf>
    <xf numFmtId="171" fontId="56" fillId="33" borderId="15" xfId="58" applyFont="1" applyFill="1" applyBorder="1" applyAlignment="1">
      <alignment horizontal="center" vertical="center"/>
    </xf>
    <xf numFmtId="43" fontId="56" fillId="33" borderId="10" xfId="0" applyNumberFormat="1" applyFont="1" applyFill="1" applyBorder="1" applyAlignment="1">
      <alignment horizontal="center" vertical="top"/>
    </xf>
    <xf numFmtId="0" fontId="56" fillId="33" borderId="13" xfId="0" applyNumberFormat="1" applyFont="1" applyFill="1" applyBorder="1" applyAlignment="1">
      <alignment horizontal="center" vertical="top"/>
    </xf>
    <xf numFmtId="0" fontId="56" fillId="33" borderId="15" xfId="0" applyNumberFormat="1" applyFont="1" applyFill="1" applyBorder="1" applyAlignment="1">
      <alignment horizontal="center" vertical="top"/>
    </xf>
    <xf numFmtId="0" fontId="12" fillId="33" borderId="10" xfId="0" applyNumberFormat="1" applyFont="1" applyFill="1" applyBorder="1" applyAlignment="1">
      <alignment horizontal="right" vertical="center"/>
    </xf>
    <xf numFmtId="0" fontId="12" fillId="33" borderId="13" xfId="0" applyNumberFormat="1" applyFont="1" applyFill="1" applyBorder="1" applyAlignment="1">
      <alignment horizontal="right" vertical="center"/>
    </xf>
    <xf numFmtId="0" fontId="12" fillId="33" borderId="15" xfId="0" applyNumberFormat="1" applyFont="1" applyFill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3" fontId="1" fillId="0" borderId="21" xfId="0" applyNumberFormat="1" applyFont="1" applyBorder="1" applyAlignment="1">
      <alignment horizontal="center" vertical="center"/>
    </xf>
    <xf numFmtId="49" fontId="1" fillId="0" borderId="21" xfId="58" applyNumberFormat="1" applyFont="1" applyBorder="1" applyAlignment="1">
      <alignment horizontal="center" vertical="center"/>
    </xf>
    <xf numFmtId="171" fontId="1" fillId="0" borderId="21" xfId="58" applyFont="1" applyBorder="1" applyAlignment="1">
      <alignment horizontal="center" vertical="center"/>
    </xf>
    <xf numFmtId="171" fontId="1" fillId="33" borderId="21" xfId="58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171" fontId="9" fillId="0" borderId="10" xfId="58" applyFont="1" applyBorder="1" applyAlignment="1">
      <alignment horizontal="center" vertical="center"/>
    </xf>
    <xf numFmtId="171" fontId="9" fillId="0" borderId="13" xfId="58" applyFont="1" applyBorder="1" applyAlignment="1">
      <alignment horizontal="center" vertical="center"/>
    </xf>
    <xf numFmtId="171" fontId="9" fillId="0" borderId="15" xfId="58" applyFont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/>
    </xf>
    <xf numFmtId="171" fontId="1" fillId="33" borderId="13" xfId="58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171" fontId="1" fillId="33" borderId="21" xfId="58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171" fontId="1" fillId="33" borderId="12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/>
    </xf>
    <xf numFmtId="171" fontId="1" fillId="33" borderId="18" xfId="58" applyFont="1" applyFill="1" applyBorder="1" applyAlignment="1">
      <alignment horizontal="center" vertical="center"/>
    </xf>
    <xf numFmtId="171" fontId="1" fillId="33" borderId="11" xfId="58" applyFont="1" applyFill="1" applyBorder="1" applyAlignment="1">
      <alignment horizontal="center" vertical="center"/>
    </xf>
    <xf numFmtId="171" fontId="1" fillId="33" borderId="14" xfId="58" applyFont="1" applyFill="1" applyBorder="1" applyAlignment="1">
      <alignment horizontal="center" vertical="center"/>
    </xf>
    <xf numFmtId="171" fontId="1" fillId="33" borderId="20" xfId="58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1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173" fontId="1" fillId="0" borderId="16" xfId="0" applyNumberFormat="1" applyFont="1" applyBorder="1" applyAlignment="1">
      <alignment horizontal="right" vertical="center" wrapText="1"/>
    </xf>
    <xf numFmtId="173" fontId="1" fillId="0" borderId="18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4" xfId="0" applyNumberFormat="1" applyFont="1" applyBorder="1" applyAlignment="1">
      <alignment horizontal="right" vertical="center" wrapText="1"/>
    </xf>
    <xf numFmtId="173" fontId="1" fillId="0" borderId="20" xfId="0" applyNumberFormat="1" applyFont="1" applyBorder="1" applyAlignment="1">
      <alignment horizontal="right" vertical="center" wrapText="1"/>
    </xf>
    <xf numFmtId="173" fontId="1" fillId="0" borderId="10" xfId="0" applyNumberFormat="1" applyFont="1" applyBorder="1" applyAlignment="1">
      <alignment horizontal="left" vertical="center" wrapText="1" indent="2"/>
    </xf>
    <xf numFmtId="173" fontId="1" fillId="0" borderId="13" xfId="0" applyNumberFormat="1" applyFont="1" applyBorder="1" applyAlignment="1">
      <alignment horizontal="left" vertical="center" wrapText="1" indent="2"/>
    </xf>
    <xf numFmtId="173" fontId="1" fillId="0" borderId="15" xfId="0" applyNumberFormat="1" applyFont="1" applyBorder="1" applyAlignment="1">
      <alignment horizontal="left" vertical="center" wrapText="1" indent="2"/>
    </xf>
    <xf numFmtId="173" fontId="1" fillId="0" borderId="10" xfId="0" applyNumberFormat="1" applyFont="1" applyBorder="1" applyAlignment="1">
      <alignment horizontal="right" vertical="center" wrapText="1" indent="2"/>
    </xf>
    <xf numFmtId="173" fontId="1" fillId="0" borderId="13" xfId="0" applyNumberFormat="1" applyFont="1" applyBorder="1" applyAlignment="1">
      <alignment horizontal="right" vertical="center" wrapText="1" indent="2"/>
    </xf>
    <xf numFmtId="173" fontId="1" fillId="0" borderId="15" xfId="0" applyNumberFormat="1" applyFont="1" applyBorder="1" applyAlignment="1">
      <alignment horizontal="right" vertical="center" wrapText="1" indent="2"/>
    </xf>
    <xf numFmtId="171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3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top"/>
    </xf>
    <xf numFmtId="171" fontId="1" fillId="0" borderId="13" xfId="58" applyFont="1" applyBorder="1" applyAlignment="1">
      <alignment horizontal="center" vertical="top"/>
    </xf>
    <xf numFmtId="171" fontId="1" fillId="0" borderId="15" xfId="58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/>
    </xf>
    <xf numFmtId="171" fontId="1" fillId="33" borderId="10" xfId="58" applyFont="1" applyFill="1" applyBorder="1" applyAlignment="1">
      <alignment horizontal="right" vertical="center"/>
    </xf>
    <xf numFmtId="171" fontId="1" fillId="33" borderId="13" xfId="58" applyFont="1" applyFill="1" applyBorder="1" applyAlignment="1">
      <alignment horizontal="right" vertical="center"/>
    </xf>
    <xf numFmtId="171" fontId="1" fillId="33" borderId="15" xfId="58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171" fontId="1" fillId="0" borderId="21" xfId="58" applyFont="1" applyFill="1" applyBorder="1" applyAlignment="1">
      <alignment vertical="center"/>
    </xf>
    <xf numFmtId="171" fontId="9" fillId="0" borderId="21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171" fontId="1" fillId="0" borderId="10" xfId="58" applyFont="1" applyBorder="1" applyAlignment="1">
      <alignment horizontal="center" vertical="center"/>
    </xf>
    <xf numFmtId="171" fontId="1" fillId="0" borderId="13" xfId="58" applyFont="1" applyBorder="1" applyAlignment="1">
      <alignment horizontal="center" vertical="center"/>
    </xf>
    <xf numFmtId="171" fontId="1" fillId="0" borderId="15" xfId="58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1" fillId="33" borderId="21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 vertical="center" wrapText="1"/>
    </xf>
    <xf numFmtId="173" fontId="1" fillId="0" borderId="13" xfId="0" applyNumberFormat="1" applyFont="1" applyBorder="1" applyAlignment="1">
      <alignment horizontal="left" vertical="center" wrapText="1"/>
    </xf>
    <xf numFmtId="173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33" borderId="21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71" fontId="1" fillId="0" borderId="10" xfId="58" applyFont="1" applyBorder="1" applyAlignment="1">
      <alignment vertical="center"/>
    </xf>
    <xf numFmtId="171" fontId="1" fillId="0" borderId="13" xfId="58" applyFont="1" applyBorder="1" applyAlignment="1">
      <alignment vertical="center"/>
    </xf>
    <xf numFmtId="171" fontId="1" fillId="0" borderId="15" xfId="58" applyFont="1" applyBorder="1" applyAlignment="1">
      <alignment vertical="center"/>
    </xf>
    <xf numFmtId="43" fontId="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3" xfId="0" applyNumberFormat="1" applyFont="1" applyFill="1" applyBorder="1" applyAlignment="1">
      <alignment horizontal="left" vertical="center" wrapText="1"/>
    </xf>
    <xf numFmtId="0" fontId="1" fillId="34" borderId="15" xfId="0" applyNumberFormat="1" applyFont="1" applyFill="1" applyBorder="1" applyAlignment="1">
      <alignment horizontal="left" vertical="center" wrapText="1"/>
    </xf>
    <xf numFmtId="0" fontId="1" fillId="33" borderId="21" xfId="0" applyNumberFormat="1" applyFont="1" applyFill="1" applyBorder="1" applyAlignment="1">
      <alignment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13" xfId="58" applyFont="1" applyFill="1" applyBorder="1" applyAlignment="1">
      <alignment horizontal="center" vertical="center" wrapText="1"/>
    </xf>
    <xf numFmtId="171" fontId="1" fillId="33" borderId="15" xfId="58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171" fontId="1" fillId="33" borderId="21" xfId="58" applyFont="1" applyFill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right" vertical="center"/>
    </xf>
    <xf numFmtId="49" fontId="9" fillId="33" borderId="15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1" fontId="1" fillId="0" borderId="10" xfId="58" applyFont="1" applyBorder="1" applyAlignment="1">
      <alignment horizontal="right" vertical="center"/>
    </xf>
    <xf numFmtId="171" fontId="1" fillId="0" borderId="13" xfId="58" applyFont="1" applyBorder="1" applyAlignment="1">
      <alignment horizontal="right" vertical="center"/>
    </xf>
    <xf numFmtId="171" fontId="1" fillId="0" borderId="15" xfId="58" applyFont="1" applyBorder="1" applyAlignment="1">
      <alignment horizontal="right" vertical="center"/>
    </xf>
    <xf numFmtId="0" fontId="1" fillId="0" borderId="10" xfId="42" applyNumberFormat="1" applyFont="1" applyBorder="1" applyAlignment="1">
      <alignment horizontal="center" vertical="center"/>
    </xf>
    <xf numFmtId="0" fontId="1" fillId="0" borderId="13" xfId="42" applyNumberFormat="1" applyFont="1" applyBorder="1" applyAlignment="1">
      <alignment horizontal="center" vertical="center"/>
    </xf>
    <xf numFmtId="0" fontId="1" fillId="0" borderId="15" xfId="42" applyNumberFormat="1" applyFont="1" applyBorder="1" applyAlignment="1">
      <alignment horizontal="center" vertical="center"/>
    </xf>
    <xf numFmtId="49" fontId="1" fillId="0" borderId="10" xfId="58" applyNumberFormat="1" applyFont="1" applyBorder="1" applyAlignment="1">
      <alignment horizontal="center" vertical="center"/>
    </xf>
    <xf numFmtId="49" fontId="1" fillId="0" borderId="13" xfId="58" applyNumberFormat="1" applyFont="1" applyBorder="1" applyAlignment="1">
      <alignment horizontal="center" vertical="center"/>
    </xf>
    <xf numFmtId="49" fontId="1" fillId="0" borderId="15" xfId="58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wrapText="1"/>
    </xf>
    <xf numFmtId="0" fontId="9" fillId="0" borderId="14" xfId="0" applyNumberFormat="1" applyFont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 vertical="top"/>
    </xf>
    <xf numFmtId="0" fontId="2" fillId="0" borderId="2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right"/>
    </xf>
    <xf numFmtId="171" fontId="9" fillId="0" borderId="13" xfId="58" applyFont="1" applyBorder="1" applyAlignment="1">
      <alignment horizontal="center"/>
    </xf>
    <xf numFmtId="171" fontId="9" fillId="0" borderId="15" xfId="58" applyFont="1" applyBorder="1" applyAlignment="1">
      <alignment horizontal="center"/>
    </xf>
    <xf numFmtId="171" fontId="0" fillId="33" borderId="21" xfId="58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top"/>
    </xf>
    <xf numFmtId="171" fontId="0" fillId="33" borderId="10" xfId="58" applyFont="1" applyFill="1" applyBorder="1" applyAlignment="1">
      <alignment vertical="center"/>
    </xf>
    <xf numFmtId="171" fontId="1" fillId="33" borderId="13" xfId="58" applyFont="1" applyFill="1" applyBorder="1" applyAlignment="1">
      <alignment vertical="center"/>
    </xf>
    <xf numFmtId="171" fontId="1" fillId="33" borderId="15" xfId="58" applyFont="1" applyFill="1" applyBorder="1" applyAlignment="1">
      <alignment vertical="center"/>
    </xf>
    <xf numFmtId="171" fontId="1" fillId="33" borderId="10" xfId="58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43" fontId="9" fillId="33" borderId="10" xfId="0" applyNumberFormat="1" applyFont="1" applyFill="1" applyBorder="1" applyAlignment="1">
      <alignment horizontal="center" vertical="center"/>
    </xf>
    <xf numFmtId="171" fontId="1" fillId="33" borderId="21" xfId="0" applyNumberFormat="1" applyFont="1" applyFill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171" fontId="1" fillId="33" borderId="10" xfId="58" applyFont="1" applyFill="1" applyBorder="1" applyAlignment="1">
      <alignment horizontal="center" vertical="top"/>
    </xf>
    <xf numFmtId="171" fontId="1" fillId="33" borderId="13" xfId="58" applyFont="1" applyFill="1" applyBorder="1" applyAlignment="1">
      <alignment horizontal="center" vertical="top"/>
    </xf>
    <xf numFmtId="171" fontId="1" fillId="33" borderId="15" xfId="58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43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0"/>
  <sheetViews>
    <sheetView zoomScale="80" zoomScaleNormal="80" zoomScaleSheetLayoutView="90" zoomScalePageLayoutView="0" workbookViewId="0" topLeftCell="A1">
      <selection activeCell="BU23" sqref="BU23:CL24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customWidth="1"/>
    <col min="58" max="67" width="0.875" style="1" customWidth="1"/>
    <col min="68" max="68" width="5.625" style="1" bestFit="1" customWidth="1"/>
    <col min="69" max="71" width="0.875" style="1" customWidth="1"/>
    <col min="72" max="72" width="5.625" style="1" customWidth="1"/>
    <col min="73" max="73" width="21.625" style="1" customWidth="1"/>
    <col min="74" max="89" width="0.875" style="1" customWidth="1"/>
    <col min="90" max="90" width="18.625" style="1" customWidth="1"/>
    <col min="91" max="91" width="0.875" style="1" customWidth="1"/>
    <col min="92" max="16384" width="0.875" style="1" customWidth="1"/>
  </cols>
  <sheetData>
    <row r="1" s="9" customFormat="1" ht="12"/>
    <row r="2" spans="41:90" s="9" customFormat="1" ht="47.25" customHeight="1"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74" t="s">
        <v>94</v>
      </c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</row>
    <row r="3" spans="56:90" ht="3" customHeight="1"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</row>
    <row r="4" spans="56:90" s="10" customFormat="1" ht="11.25" customHeight="1"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</row>
    <row r="5" spans="56:90" ht="12.75"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</row>
    <row r="6" s="2" customFormat="1" ht="15">
      <c r="CL6" s="8"/>
    </row>
    <row r="8" spans="1:90" s="7" customFormat="1" ht="15.7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</row>
    <row r="9" spans="1:90" ht="7.5" customHeight="1">
      <c r="A9" s="76" t="s">
        <v>145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</row>
    <row r="10" spans="1:90" ht="30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</row>
    <row r="11" spans="1:90" s="2" customFormat="1" ht="15.75">
      <c r="A11" s="75" t="s">
        <v>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</row>
    <row r="12" spans="1:9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6" customFormat="1" ht="15.75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7" t="s">
        <v>72</v>
      </c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</row>
    <row r="14" spans="1:90" s="6" customFormat="1" ht="6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</row>
    <row r="15" spans="1:90" s="6" customFormat="1" ht="15.75">
      <c r="A15" s="40" t="s">
        <v>95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</row>
    <row r="16" spans="1:90" s="6" customFormat="1" ht="15.75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</row>
    <row r="17" spans="1:90" s="2" customFormat="1" ht="15.75">
      <c r="A17" s="75" t="s">
        <v>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</row>
    <row r="18" ht="10.5" customHeight="1">
      <c r="BU18" s="43"/>
    </row>
    <row r="19" spans="1:90" s="3" customFormat="1" ht="13.5" customHeight="1">
      <c r="A19" s="60" t="str">
        <f>'[1]стр.1'!A18</f>
        <v>№ 
п/п</v>
      </c>
      <c r="B19" s="61"/>
      <c r="C19" s="61"/>
      <c r="D19" s="61"/>
      <c r="E19" s="61"/>
      <c r="F19" s="62"/>
      <c r="G19" s="60" t="s">
        <v>96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0" t="s">
        <v>97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2"/>
      <c r="AO19" s="60" t="s">
        <v>98</v>
      </c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2"/>
      <c r="BU19" s="78" t="s">
        <v>144</v>
      </c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80"/>
    </row>
    <row r="20" spans="1:90" s="3" customFormat="1" ht="13.5" customHeight="1">
      <c r="A20" s="63"/>
      <c r="B20" s="64"/>
      <c r="C20" s="64"/>
      <c r="D20" s="64"/>
      <c r="E20" s="64"/>
      <c r="F20" s="65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3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63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5"/>
      <c r="BU20" s="81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3"/>
    </row>
    <row r="21" spans="1:90" s="3" customFormat="1" ht="66" customHeight="1">
      <c r="A21" s="66"/>
      <c r="B21" s="67"/>
      <c r="C21" s="67"/>
      <c r="D21" s="67"/>
      <c r="E21" s="67"/>
      <c r="F21" s="68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8"/>
      <c r="AO21" s="66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8"/>
      <c r="BU21" s="84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6"/>
    </row>
    <row r="22" spans="1:90" s="4" customFormat="1" ht="22.5" customHeight="1">
      <c r="A22" s="71">
        <v>1</v>
      </c>
      <c r="B22" s="72"/>
      <c r="C22" s="72"/>
      <c r="D22" s="72"/>
      <c r="E22" s="72"/>
      <c r="F22" s="73"/>
      <c r="G22" s="71">
        <v>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71">
        <v>3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1">
        <v>4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87">
        <v>5</v>
      </c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9"/>
    </row>
    <row r="23" spans="1:90" s="4" customFormat="1" ht="25.5" customHeight="1">
      <c r="A23" s="90">
        <v>1</v>
      </c>
      <c r="B23" s="90"/>
      <c r="C23" s="90"/>
      <c r="D23" s="90"/>
      <c r="E23" s="90"/>
      <c r="F23" s="90"/>
      <c r="G23" s="91" t="s">
        <v>100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70" t="s">
        <v>99</v>
      </c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92">
        <f>BU23/12</f>
        <v>73362.48666666666</v>
      </c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3">
        <v>880349.84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90" s="4" customFormat="1" ht="33" customHeight="1">
      <c r="A24" s="90"/>
      <c r="B24" s="90"/>
      <c r="C24" s="90"/>
      <c r="D24" s="90"/>
      <c r="E24" s="90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</row>
    <row r="25" spans="1:90" s="4" customFormat="1" ht="63" customHeight="1">
      <c r="A25" s="70">
        <v>2</v>
      </c>
      <c r="B25" s="70"/>
      <c r="C25" s="70"/>
      <c r="D25" s="70"/>
      <c r="E25" s="70"/>
      <c r="F25" s="70"/>
      <c r="G25" s="69" t="s">
        <v>81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0" t="s">
        <v>101</v>
      </c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107">
        <f>BU25/12</f>
        <v>24827.036666666667</v>
      </c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9"/>
      <c r="BU25" s="110">
        <v>297924.44</v>
      </c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2"/>
    </row>
    <row r="26" spans="1:90" s="4" customFormat="1" ht="22.5" customHeight="1">
      <c r="A26" s="116" t="s">
        <v>102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8"/>
      <c r="BU26" s="113">
        <f>BU23+BU25</f>
        <v>1178274.28</v>
      </c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5"/>
    </row>
    <row r="27" spans="1:90" s="5" customFormat="1" ht="18.75" customHeight="1">
      <c r="A27" s="94"/>
      <c r="B27" s="94"/>
      <c r="C27" s="94"/>
      <c r="D27" s="94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44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</row>
    <row r="28" spans="1:90" s="5" customFormat="1" ht="20.25" customHeight="1">
      <c r="A28" s="97"/>
      <c r="B28" s="97"/>
      <c r="C28" s="97"/>
      <c r="D28" s="97"/>
      <c r="E28" s="97"/>
      <c r="F28" s="97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44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</row>
    <row r="29" spans="1:90" s="5" customFormat="1" ht="20.25" customHeight="1">
      <c r="A29" s="97"/>
      <c r="B29" s="97"/>
      <c r="C29" s="97"/>
      <c r="D29" s="97"/>
      <c r="E29" s="97"/>
      <c r="F29" s="97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44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</row>
    <row r="30" spans="1:90" s="5" customFormat="1" ht="19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44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</row>
    <row r="31" spans="1:90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</row>
    <row r="32" spans="1:90" ht="12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46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</row>
    <row r="33" spans="1:90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46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</row>
    <row r="34" spans="1:90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46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</row>
    <row r="35" spans="1:90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47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</row>
    <row r="36" spans="1:90" ht="12.75" customHeight="1">
      <c r="A36" s="102"/>
      <c r="B36" s="102"/>
      <c r="C36" s="102"/>
      <c r="D36" s="102"/>
      <c r="E36" s="102"/>
      <c r="F36" s="10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48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</row>
    <row r="37" spans="1:90" ht="12.75">
      <c r="A37" s="102"/>
      <c r="B37" s="102"/>
      <c r="C37" s="102"/>
      <c r="D37" s="102"/>
      <c r="E37" s="102"/>
      <c r="F37" s="10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48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</row>
    <row r="38" spans="1:90" ht="17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49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</row>
    <row r="39" spans="1:90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</row>
    <row r="40" spans="1:90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</row>
    <row r="41" spans="1:90" ht="12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46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</row>
    <row r="42" spans="1:90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46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</row>
    <row r="43" spans="1:90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46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</row>
    <row r="44" spans="1:90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47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</row>
    <row r="45" spans="1:90" ht="12.75" customHeight="1">
      <c r="A45" s="102"/>
      <c r="B45" s="102"/>
      <c r="C45" s="102"/>
      <c r="D45" s="102"/>
      <c r="E45" s="102"/>
      <c r="F45" s="102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47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</row>
    <row r="46" spans="1:90" ht="12.75">
      <c r="A46" s="102"/>
      <c r="B46" s="102"/>
      <c r="C46" s="102"/>
      <c r="D46" s="102"/>
      <c r="E46" s="102"/>
      <c r="F46" s="102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47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</row>
    <row r="47" spans="1:90" ht="19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49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</row>
    <row r="48" spans="1:90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</row>
    <row r="49" spans="1:90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</row>
    <row r="50" spans="1:90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</row>
  </sheetData>
  <sheetProtection/>
  <mergeCells count="90">
    <mergeCell ref="AO25:BT25"/>
    <mergeCell ref="BU25:CL25"/>
    <mergeCell ref="A47:AN47"/>
    <mergeCell ref="AO47:BD47"/>
    <mergeCell ref="BE47:BT47"/>
    <mergeCell ref="BV47:CL47"/>
    <mergeCell ref="A25:F25"/>
    <mergeCell ref="BU26:CL26"/>
    <mergeCell ref="A26:BT26"/>
    <mergeCell ref="A44:F44"/>
    <mergeCell ref="G44:AN44"/>
    <mergeCell ref="AO44:BD44"/>
    <mergeCell ref="BE44:BT44"/>
    <mergeCell ref="BV44:CL44"/>
    <mergeCell ref="A45:F46"/>
    <mergeCell ref="G45:AN46"/>
    <mergeCell ref="AO45:BD46"/>
    <mergeCell ref="BE45:BT46"/>
    <mergeCell ref="BV45:CL46"/>
    <mergeCell ref="A38:AN38"/>
    <mergeCell ref="AO38:BD38"/>
    <mergeCell ref="BE38:BT38"/>
    <mergeCell ref="BV38:CL38"/>
    <mergeCell ref="A41:F43"/>
    <mergeCell ref="G41:AN43"/>
    <mergeCell ref="AO41:BD43"/>
    <mergeCell ref="BE41:BT43"/>
    <mergeCell ref="BV41:CL43"/>
    <mergeCell ref="A36:F37"/>
    <mergeCell ref="G36:X37"/>
    <mergeCell ref="Y36:AN37"/>
    <mergeCell ref="AO36:BD37"/>
    <mergeCell ref="BE36:BT37"/>
    <mergeCell ref="BV36:CL37"/>
    <mergeCell ref="BV32:CL34"/>
    <mergeCell ref="A35:F35"/>
    <mergeCell ref="G35:X35"/>
    <mergeCell ref="Y35:AN35"/>
    <mergeCell ref="AO35:BD35"/>
    <mergeCell ref="BE35:BT35"/>
    <mergeCell ref="BV35:CL35"/>
    <mergeCell ref="A30:X30"/>
    <mergeCell ref="Y30:AN30"/>
    <mergeCell ref="AO30:BD30"/>
    <mergeCell ref="BE30:BT30"/>
    <mergeCell ref="BV30:CL30"/>
    <mergeCell ref="A32:F34"/>
    <mergeCell ref="G32:X34"/>
    <mergeCell ref="Y32:AN34"/>
    <mergeCell ref="AO32:BD34"/>
    <mergeCell ref="BE32:BT34"/>
    <mergeCell ref="A28:F29"/>
    <mergeCell ref="G28:X29"/>
    <mergeCell ref="Y28:AN28"/>
    <mergeCell ref="AO28:BD28"/>
    <mergeCell ref="BE28:BT28"/>
    <mergeCell ref="BV28:CL28"/>
    <mergeCell ref="Y29:AN29"/>
    <mergeCell ref="AO29:BD29"/>
    <mergeCell ref="BE29:BT29"/>
    <mergeCell ref="BV29:CL29"/>
    <mergeCell ref="A27:F27"/>
    <mergeCell ref="G27:X27"/>
    <mergeCell ref="Y27:AN27"/>
    <mergeCell ref="AO27:BD27"/>
    <mergeCell ref="BE27:BT27"/>
    <mergeCell ref="BV27:CL27"/>
    <mergeCell ref="AO19:BT21"/>
    <mergeCell ref="BU19:CL21"/>
    <mergeCell ref="AO22:BT22"/>
    <mergeCell ref="BU22:CL22"/>
    <mergeCell ref="A23:F24"/>
    <mergeCell ref="G23:X24"/>
    <mergeCell ref="Y23:AN24"/>
    <mergeCell ref="AO23:BT24"/>
    <mergeCell ref="BU23:CL24"/>
    <mergeCell ref="A19:F21"/>
    <mergeCell ref="BU2:CL5"/>
    <mergeCell ref="A8:CL8"/>
    <mergeCell ref="A9:CL10"/>
    <mergeCell ref="A11:CL11"/>
    <mergeCell ref="X13:CL13"/>
    <mergeCell ref="A17:CL17"/>
    <mergeCell ref="G19:X21"/>
    <mergeCell ref="Y19:AN21"/>
    <mergeCell ref="G25:X25"/>
    <mergeCell ref="Y25:AN25"/>
    <mergeCell ref="G22:X22"/>
    <mergeCell ref="A22:F22"/>
    <mergeCell ref="Y22:AN2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76"/>
  <sheetViews>
    <sheetView tabSelected="1" view="pageBreakPreview" zoomScale="90" zoomScaleSheetLayoutView="90" zoomScalePageLayoutView="70" workbookViewId="0" topLeftCell="A102">
      <selection activeCell="DE125" sqref="DE125:EO125"/>
    </sheetView>
  </sheetViews>
  <sheetFormatPr defaultColWidth="0.875" defaultRowHeight="12" customHeight="1"/>
  <cols>
    <col min="1" max="29" width="0.875" style="2" customWidth="1"/>
    <col min="30" max="30" width="4.00390625" style="2" customWidth="1"/>
    <col min="31" max="54" width="0.875" style="2" customWidth="1"/>
    <col min="55" max="55" width="2.625" style="2" customWidth="1"/>
    <col min="56" max="65" width="0.875" style="2" customWidth="1"/>
    <col min="66" max="66" width="2.00390625" style="2" bestFit="1" customWidth="1"/>
    <col min="67" max="70" width="0.875" style="2" customWidth="1"/>
    <col min="71" max="71" width="2.25390625" style="2" customWidth="1"/>
    <col min="72" max="104" width="0.875" style="2" customWidth="1"/>
    <col min="105" max="105" width="2.25390625" style="2" customWidth="1"/>
    <col min="106" max="139" width="0.875" style="2" customWidth="1"/>
    <col min="140" max="140" width="0.6171875" style="2" customWidth="1"/>
    <col min="141" max="141" width="0.875" style="2" hidden="1" customWidth="1"/>
    <col min="142" max="156" width="0.875" style="2" customWidth="1"/>
    <col min="157" max="157" width="3.25390625" style="2" customWidth="1"/>
    <col min="158" max="170" width="0.875" style="2" customWidth="1"/>
    <col min="171" max="171" width="2.125" style="2" customWidth="1"/>
    <col min="172" max="172" width="3.75390625" style="2" customWidth="1"/>
    <col min="173" max="16384" width="0.875" style="2" customWidth="1"/>
  </cols>
  <sheetData>
    <row r="1" ht="3" customHeight="1"/>
    <row r="3" spans="1:172" s="6" customFormat="1" ht="14.25">
      <c r="A3" s="183" t="s">
        <v>11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</row>
    <row r="4" spans="1:172" s="6" customFormat="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</row>
    <row r="5" spans="1:141" ht="26.2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91" t="s">
        <v>103</v>
      </c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</row>
    <row r="6" spans="1:141" ht="24.75" customHeight="1">
      <c r="A6" s="199" t="s">
        <v>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92" t="s">
        <v>93</v>
      </c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</row>
    <row r="7" ht="10.5" customHeight="1"/>
    <row r="8" spans="1:123" ht="36.75" customHeight="1">
      <c r="A8" s="200" t="s">
        <v>0</v>
      </c>
      <c r="B8" s="201"/>
      <c r="C8" s="201"/>
      <c r="D8" s="201"/>
      <c r="E8" s="201"/>
      <c r="F8" s="202"/>
      <c r="G8" s="200" t="s">
        <v>12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2"/>
      <c r="AE8" s="200" t="s">
        <v>13</v>
      </c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2"/>
      <c r="AZ8" s="200" t="s">
        <v>14</v>
      </c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2"/>
      <c r="BR8" s="294" t="s">
        <v>15</v>
      </c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6"/>
      <c r="DB8" s="200" t="s">
        <v>10</v>
      </c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2"/>
    </row>
    <row r="9" spans="1:123" ht="14.25" customHeight="1">
      <c r="A9" s="203">
        <v>1</v>
      </c>
      <c r="B9" s="203"/>
      <c r="C9" s="203"/>
      <c r="D9" s="203"/>
      <c r="E9" s="203"/>
      <c r="F9" s="203"/>
      <c r="G9" s="203">
        <v>2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>
        <v>3</v>
      </c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>
        <v>4</v>
      </c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98">
        <v>5</v>
      </c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300"/>
      <c r="DB9" s="203">
        <v>6</v>
      </c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</row>
    <row r="10" spans="1:123" ht="26.25" customHeight="1" hidden="1">
      <c r="A10" s="251"/>
      <c r="B10" s="251"/>
      <c r="C10" s="251"/>
      <c r="D10" s="251"/>
      <c r="E10" s="251"/>
      <c r="F10" s="251"/>
      <c r="G10" s="297" t="s">
        <v>104</v>
      </c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24">
        <v>1</v>
      </c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>
        <v>12</v>
      </c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127">
        <v>50</v>
      </c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9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</row>
    <row r="11" spans="1:123" ht="30" customHeight="1">
      <c r="A11" s="333">
        <v>1</v>
      </c>
      <c r="B11" s="334"/>
      <c r="C11" s="334"/>
      <c r="D11" s="334"/>
      <c r="E11" s="334"/>
      <c r="F11" s="335"/>
      <c r="G11" s="155" t="s">
        <v>105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  <c r="AE11" s="152">
        <v>7</v>
      </c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>
        <v>1</v>
      </c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332">
        <f>DB11/AE11</f>
        <v>1767.4285714285713</v>
      </c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152">
        <v>12372</v>
      </c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</row>
    <row r="12" spans="1:123" ht="30" customHeight="1" hidden="1">
      <c r="A12" s="301">
        <v>3</v>
      </c>
      <c r="B12" s="301"/>
      <c r="C12" s="301"/>
      <c r="D12" s="301"/>
      <c r="E12" s="301"/>
      <c r="F12" s="301"/>
      <c r="G12" s="158" t="s">
        <v>106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</row>
    <row r="13" spans="1:123" ht="18" customHeight="1">
      <c r="A13" s="302"/>
      <c r="B13" s="303"/>
      <c r="C13" s="303"/>
      <c r="D13" s="303"/>
      <c r="E13" s="303"/>
      <c r="F13" s="303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5" t="s">
        <v>2</v>
      </c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6">
        <f>DB10+DB11+DB12</f>
        <v>12372</v>
      </c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7"/>
    </row>
    <row r="15" spans="1:172" s="6" customFormat="1" ht="33" customHeight="1">
      <c r="A15" s="206" t="s">
        <v>16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</row>
    <row r="16" spans="1:172" s="6" customFormat="1" ht="10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</row>
    <row r="17" spans="1:141" ht="26.25" customHeight="1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91" t="s">
        <v>92</v>
      </c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</row>
    <row r="18" spans="1:141" ht="26.25" customHeight="1">
      <c r="A18" s="199" t="s">
        <v>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292" t="s">
        <v>93</v>
      </c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</row>
    <row r="19" ht="10.5" customHeight="1"/>
    <row r="20" spans="1:172" ht="55.5" customHeight="1">
      <c r="A20" s="177" t="s">
        <v>0</v>
      </c>
      <c r="B20" s="178"/>
      <c r="C20" s="178"/>
      <c r="D20" s="178"/>
      <c r="E20" s="178"/>
      <c r="F20" s="179"/>
      <c r="G20" s="177" t="s">
        <v>51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9"/>
      <c r="BW20" s="158" t="s">
        <v>78</v>
      </c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60"/>
      <c r="DE20" s="158" t="s">
        <v>79</v>
      </c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60"/>
      <c r="EM20" s="158" t="s">
        <v>77</v>
      </c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60"/>
      <c r="FB20" s="177" t="s">
        <v>80</v>
      </c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9"/>
    </row>
    <row r="21" spans="1:172" s="1" customFormat="1" ht="12.75">
      <c r="A21" s="138">
        <v>1</v>
      </c>
      <c r="B21" s="138"/>
      <c r="C21" s="138"/>
      <c r="D21" s="138"/>
      <c r="E21" s="138"/>
      <c r="F21" s="138"/>
      <c r="G21" s="138">
        <v>2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71">
        <v>3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  <c r="DE21" s="71">
        <v>4</v>
      </c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3"/>
      <c r="EM21" s="71">
        <v>5</v>
      </c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3"/>
      <c r="FB21" s="138">
        <v>6</v>
      </c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</row>
    <row r="22" spans="1:172" ht="15" customHeight="1">
      <c r="A22" s="119" t="s">
        <v>17</v>
      </c>
      <c r="B22" s="119"/>
      <c r="C22" s="119"/>
      <c r="D22" s="119"/>
      <c r="E22" s="119"/>
      <c r="F22" s="119"/>
      <c r="G22" s="11"/>
      <c r="H22" s="121" t="s">
        <v>28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2"/>
      <c r="BW22" s="120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55" t="s">
        <v>3</v>
      </c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7"/>
      <c r="EM22" s="155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7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</row>
    <row r="23" spans="1:172" s="1" customFormat="1" ht="12.75">
      <c r="A23" s="216" t="s">
        <v>18</v>
      </c>
      <c r="B23" s="217"/>
      <c r="C23" s="217"/>
      <c r="D23" s="217"/>
      <c r="E23" s="217"/>
      <c r="F23" s="218"/>
      <c r="G23" s="13"/>
      <c r="H23" s="222" t="s">
        <v>1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3"/>
      <c r="BW23" s="161">
        <v>880349.84</v>
      </c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3"/>
      <c r="DE23" s="142">
        <v>297924.44</v>
      </c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4"/>
      <c r="EM23" s="142">
        <f>BW23*0.22</f>
        <v>193676.9648</v>
      </c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4"/>
      <c r="FB23" s="142">
        <f>DE23*0.22</f>
        <v>65543.3768</v>
      </c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4"/>
    </row>
    <row r="24" spans="1:172" s="1" customFormat="1" ht="12.75">
      <c r="A24" s="219"/>
      <c r="B24" s="220"/>
      <c r="C24" s="220"/>
      <c r="D24" s="220"/>
      <c r="E24" s="220"/>
      <c r="F24" s="221"/>
      <c r="G24" s="12"/>
      <c r="H24" s="209" t="s">
        <v>29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10"/>
      <c r="BW24" s="164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6"/>
      <c r="DE24" s="145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7"/>
      <c r="EM24" s="145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7"/>
      <c r="FB24" s="145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7"/>
    </row>
    <row r="25" spans="1:172" s="1" customFormat="1" ht="13.5" customHeight="1">
      <c r="A25" s="119" t="s">
        <v>19</v>
      </c>
      <c r="B25" s="119"/>
      <c r="C25" s="119"/>
      <c r="D25" s="119"/>
      <c r="E25" s="119"/>
      <c r="F25" s="119"/>
      <c r="G25" s="11"/>
      <c r="H25" s="207" t="s">
        <v>30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8"/>
      <c r="BW25" s="167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9"/>
      <c r="DE25" s="127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9"/>
      <c r="EM25" s="127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9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</row>
    <row r="26" spans="1:172" s="1" customFormat="1" ht="36.75" customHeight="1">
      <c r="A26" s="119" t="s">
        <v>20</v>
      </c>
      <c r="B26" s="119"/>
      <c r="C26" s="119"/>
      <c r="D26" s="119"/>
      <c r="E26" s="119"/>
      <c r="F26" s="119"/>
      <c r="G26" s="11"/>
      <c r="H26" s="207" t="s">
        <v>31</v>
      </c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8"/>
      <c r="BW26" s="167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9"/>
      <c r="DE26" s="127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9"/>
      <c r="EM26" s="127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</row>
    <row r="27" spans="1:172" s="1" customFormat="1" ht="26.25" customHeight="1">
      <c r="A27" s="119" t="s">
        <v>21</v>
      </c>
      <c r="B27" s="119"/>
      <c r="C27" s="119"/>
      <c r="D27" s="119"/>
      <c r="E27" s="119"/>
      <c r="F27" s="119"/>
      <c r="G27" s="11"/>
      <c r="H27" s="121" t="s">
        <v>32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225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  <c r="DE27" s="127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9"/>
      <c r="EM27" s="127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9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</row>
    <row r="28" spans="1:172" s="1" customFormat="1" ht="12.75">
      <c r="A28" s="216" t="s">
        <v>22</v>
      </c>
      <c r="B28" s="217"/>
      <c r="C28" s="217"/>
      <c r="D28" s="217"/>
      <c r="E28" s="217"/>
      <c r="F28" s="218"/>
      <c r="G28" s="13"/>
      <c r="H28" s="222" t="s">
        <v>1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3"/>
      <c r="BW28" s="161">
        <v>880349.84</v>
      </c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3"/>
      <c r="DE28" s="142">
        <v>297924.44</v>
      </c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4"/>
      <c r="EM28" s="142">
        <f>BW28*0.029</f>
        <v>25530.14536</v>
      </c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4"/>
      <c r="FB28" s="142">
        <f>DE28*0.029</f>
        <v>8639.80876</v>
      </c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4"/>
    </row>
    <row r="29" spans="1:172" s="1" customFormat="1" ht="25.5" customHeight="1">
      <c r="A29" s="219"/>
      <c r="B29" s="220"/>
      <c r="C29" s="220"/>
      <c r="D29" s="220"/>
      <c r="E29" s="220"/>
      <c r="F29" s="221"/>
      <c r="G29" s="12"/>
      <c r="H29" s="209" t="s">
        <v>33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10"/>
      <c r="BW29" s="164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6"/>
      <c r="DE29" s="145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7"/>
      <c r="EM29" s="145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7"/>
      <c r="FB29" s="145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7"/>
    </row>
    <row r="30" spans="1:172" s="1" customFormat="1" ht="26.25" customHeight="1">
      <c r="A30" s="119" t="s">
        <v>23</v>
      </c>
      <c r="B30" s="119"/>
      <c r="C30" s="119"/>
      <c r="D30" s="119"/>
      <c r="E30" s="119"/>
      <c r="F30" s="119"/>
      <c r="G30" s="11"/>
      <c r="H30" s="207" t="s">
        <v>34</v>
      </c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8"/>
      <c r="BW30" s="167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9"/>
      <c r="DE30" s="133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5"/>
      <c r="EM30" s="133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5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</row>
    <row r="31" spans="1:172" s="1" customFormat="1" ht="27" customHeight="1">
      <c r="A31" s="119" t="s">
        <v>24</v>
      </c>
      <c r="B31" s="119"/>
      <c r="C31" s="119"/>
      <c r="D31" s="119"/>
      <c r="E31" s="119"/>
      <c r="F31" s="119"/>
      <c r="G31" s="11"/>
      <c r="H31" s="207" t="s">
        <v>35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170">
        <v>880349.84</v>
      </c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2"/>
      <c r="DE31" s="133">
        <v>297924.44</v>
      </c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5"/>
      <c r="EM31" s="133">
        <f>BW31*0.002</f>
        <v>1760.69968</v>
      </c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5"/>
      <c r="FB31" s="126">
        <f>DE31*0.002</f>
        <v>595.84888</v>
      </c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</row>
    <row r="32" spans="1:172" s="1" customFormat="1" ht="27" customHeight="1">
      <c r="A32" s="119" t="s">
        <v>25</v>
      </c>
      <c r="B32" s="119"/>
      <c r="C32" s="119"/>
      <c r="D32" s="119"/>
      <c r="E32" s="119"/>
      <c r="F32" s="119"/>
      <c r="G32" s="11"/>
      <c r="H32" s="207" t="s">
        <v>36</v>
      </c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8"/>
      <c r="BW32" s="167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  <c r="DE32" s="133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5"/>
      <c r="EM32" s="133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5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</row>
    <row r="33" spans="1:172" s="1" customFormat="1" ht="27" customHeight="1">
      <c r="A33" s="119" t="s">
        <v>26</v>
      </c>
      <c r="B33" s="119"/>
      <c r="C33" s="119"/>
      <c r="D33" s="119"/>
      <c r="E33" s="119"/>
      <c r="F33" s="119"/>
      <c r="G33" s="11"/>
      <c r="H33" s="207" t="s">
        <v>36</v>
      </c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167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9"/>
      <c r="DE33" s="133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5"/>
      <c r="EM33" s="133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5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</row>
    <row r="34" spans="1:172" s="1" customFormat="1" ht="26.25" customHeight="1">
      <c r="A34" s="119" t="s">
        <v>27</v>
      </c>
      <c r="B34" s="119"/>
      <c r="C34" s="119"/>
      <c r="D34" s="119"/>
      <c r="E34" s="119"/>
      <c r="F34" s="119"/>
      <c r="G34" s="11"/>
      <c r="H34" s="121" t="s">
        <v>37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2"/>
      <c r="BW34" s="174">
        <v>880349.84</v>
      </c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6"/>
      <c r="DE34" s="213">
        <v>297924.44</v>
      </c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5"/>
      <c r="EM34" s="213">
        <f>BW34*0.051</f>
        <v>44897.841839999994</v>
      </c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5"/>
      <c r="FB34" s="125">
        <f>DE34*0.051</f>
        <v>15194.146439999999</v>
      </c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</row>
    <row r="35" spans="1:172" s="1" customFormat="1" ht="13.5" customHeight="1">
      <c r="A35" s="119"/>
      <c r="B35" s="119"/>
      <c r="C35" s="119"/>
      <c r="D35" s="119"/>
      <c r="E35" s="119"/>
      <c r="F35" s="119"/>
      <c r="G35" s="228" t="s">
        <v>2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4"/>
      <c r="BW35" s="228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4"/>
      <c r="DE35" s="155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7"/>
      <c r="EM35" s="173">
        <f>EM23+EM28+EM31+EM34+9856</f>
        <v>275721.65167999995</v>
      </c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7"/>
      <c r="FB35" s="173">
        <f>FB23+FB28+FB31+FB34+6123.84</f>
        <v>96097.02088</v>
      </c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7"/>
    </row>
    <row r="36" ht="3" customHeight="1"/>
    <row r="37" spans="1:172" s="9" customFormat="1" ht="48" customHeight="1">
      <c r="A37" s="211" t="s">
        <v>52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</row>
    <row r="39" spans="1:172" s="6" customFormat="1" ht="14.25">
      <c r="A39" s="183" t="s">
        <v>38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</row>
    <row r="40" ht="6" customHeight="1"/>
    <row r="41" spans="1:172" s="6" customFormat="1" ht="14.25">
      <c r="A41" s="18" t="s">
        <v>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5" t="s">
        <v>58</v>
      </c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</row>
    <row r="42" spans="1:172" s="6" customFormat="1" ht="6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</row>
    <row r="43" spans="1:172" s="6" customFormat="1" ht="14.25">
      <c r="A43" s="199" t="s">
        <v>5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205" t="s">
        <v>74</v>
      </c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  <c r="FL43" s="205"/>
      <c r="FM43" s="205"/>
      <c r="FN43" s="205"/>
      <c r="FO43" s="205"/>
      <c r="FP43" s="205"/>
    </row>
    <row r="44" spans="1:172" s="6" customFormat="1" ht="14.25">
      <c r="A44" s="17" t="s">
        <v>75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</row>
    <row r="45" ht="10.5" customHeight="1"/>
    <row r="46" spans="1:172" s="3" customFormat="1" ht="72" customHeight="1">
      <c r="A46" s="177" t="s">
        <v>0</v>
      </c>
      <c r="B46" s="178"/>
      <c r="C46" s="178"/>
      <c r="D46" s="178"/>
      <c r="E46" s="178"/>
      <c r="F46" s="178"/>
      <c r="G46" s="179"/>
      <c r="H46" s="177" t="s">
        <v>39</v>
      </c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9"/>
      <c r="BD46" s="158" t="s">
        <v>59</v>
      </c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60"/>
      <c r="BT46" s="177" t="s">
        <v>60</v>
      </c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9"/>
      <c r="DR46" s="158" t="s">
        <v>71</v>
      </c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60"/>
      <c r="EJ46" s="177" t="s">
        <v>107</v>
      </c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9"/>
    </row>
    <row r="47" spans="1:172" s="4" customFormat="1" ht="12.75">
      <c r="A47" s="138">
        <v>1</v>
      </c>
      <c r="B47" s="138"/>
      <c r="C47" s="138"/>
      <c r="D47" s="138"/>
      <c r="E47" s="138"/>
      <c r="F47" s="138"/>
      <c r="G47" s="138"/>
      <c r="H47" s="138">
        <v>2</v>
      </c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71">
        <v>3</v>
      </c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3"/>
      <c r="BT47" s="138">
        <v>4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71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3"/>
      <c r="EJ47" s="138">
        <v>5</v>
      </c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</row>
    <row r="48" spans="1:172" s="5" customFormat="1" ht="28.5" customHeight="1">
      <c r="A48" s="119" t="s">
        <v>17</v>
      </c>
      <c r="B48" s="119"/>
      <c r="C48" s="119"/>
      <c r="D48" s="119"/>
      <c r="E48" s="119"/>
      <c r="F48" s="119"/>
      <c r="G48" s="119"/>
      <c r="H48" s="230" t="s">
        <v>61</v>
      </c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155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80">
        <v>0</v>
      </c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2"/>
      <c r="EJ48" s="125">
        <f>BD48*BT48</f>
        <v>0</v>
      </c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</row>
    <row r="49" spans="1:172" s="5" customFormat="1" ht="15" customHeight="1">
      <c r="A49" s="119"/>
      <c r="B49" s="119"/>
      <c r="C49" s="119"/>
      <c r="D49" s="119"/>
      <c r="E49" s="119"/>
      <c r="F49" s="119"/>
      <c r="G49" s="119"/>
      <c r="H49" s="153" t="s">
        <v>2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4"/>
      <c r="BD49" s="155" t="s">
        <v>3</v>
      </c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  <c r="BT49" s="152" t="s">
        <v>3</v>
      </c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80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2"/>
      <c r="EJ49" s="151">
        <f>SUM(EJ48:EJ48)</f>
        <v>0</v>
      </c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</row>
    <row r="50" s="1" customFormat="1" ht="12" customHeight="1"/>
    <row r="51" spans="1:172" s="6" customFormat="1" ht="14.25">
      <c r="A51" s="183" t="s">
        <v>40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</row>
    <row r="52" spans="1:172" s="6" customFormat="1" ht="14.25">
      <c r="A52" s="183" t="s">
        <v>64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</row>
    <row r="53" ht="6" customHeight="1"/>
    <row r="54" spans="1:172" s="6" customFormat="1" ht="14.25">
      <c r="A54" s="18" t="s">
        <v>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5" t="s">
        <v>62</v>
      </c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</row>
    <row r="55" spans="1:172" s="6" customFormat="1" ht="6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</row>
    <row r="56" spans="1:172" s="6" customFormat="1" ht="14.25">
      <c r="A56" s="199" t="s">
        <v>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205" t="s">
        <v>54</v>
      </c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5"/>
      <c r="EY56" s="205"/>
      <c r="EZ56" s="205"/>
      <c r="FA56" s="205"/>
      <c r="FB56" s="205"/>
      <c r="FC56" s="205"/>
      <c r="FD56" s="205"/>
      <c r="FE56" s="205"/>
      <c r="FF56" s="205"/>
      <c r="FG56" s="205"/>
      <c r="FH56" s="205"/>
      <c r="FI56" s="205"/>
      <c r="FJ56" s="205"/>
      <c r="FK56" s="205"/>
      <c r="FL56" s="205"/>
      <c r="FM56" s="205"/>
      <c r="FN56" s="205"/>
      <c r="FO56" s="205"/>
      <c r="FP56" s="205"/>
    </row>
    <row r="57" spans="1:172" s="6" customFormat="1" ht="14.25">
      <c r="A57" s="17" t="s">
        <v>56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</row>
    <row r="58" spans="1:172" s="3" customFormat="1" ht="55.5" customHeight="1">
      <c r="A58" s="177" t="s">
        <v>0</v>
      </c>
      <c r="B58" s="178"/>
      <c r="C58" s="178"/>
      <c r="D58" s="178"/>
      <c r="E58" s="178"/>
      <c r="F58" s="178"/>
      <c r="G58" s="179"/>
      <c r="H58" s="177" t="s">
        <v>9</v>
      </c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9"/>
      <c r="BD58" s="158" t="s">
        <v>41</v>
      </c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60"/>
      <c r="BT58" s="158" t="s">
        <v>42</v>
      </c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60"/>
      <c r="DM58" s="177" t="s">
        <v>108</v>
      </c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9"/>
    </row>
    <row r="59" spans="1:172" s="4" customFormat="1" ht="12.75">
      <c r="A59" s="138">
        <v>1</v>
      </c>
      <c r="B59" s="138"/>
      <c r="C59" s="138"/>
      <c r="D59" s="138"/>
      <c r="E59" s="138"/>
      <c r="F59" s="138"/>
      <c r="G59" s="138"/>
      <c r="H59" s="138">
        <v>2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71">
        <v>3</v>
      </c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3"/>
      <c r="BT59" s="71">
        <v>4</v>
      </c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3"/>
      <c r="DM59" s="138">
        <v>5</v>
      </c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</row>
    <row r="60" spans="1:172" s="5" customFormat="1" ht="15" customHeight="1">
      <c r="A60" s="119" t="s">
        <v>17</v>
      </c>
      <c r="B60" s="119"/>
      <c r="C60" s="119"/>
      <c r="D60" s="119"/>
      <c r="E60" s="119"/>
      <c r="F60" s="119"/>
      <c r="G60" s="119"/>
      <c r="H60" s="229" t="s">
        <v>84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133">
        <v>152015.6</v>
      </c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5"/>
      <c r="BT60" s="127">
        <v>2.2</v>
      </c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9"/>
      <c r="DM60" s="126">
        <f>487+5594</f>
        <v>6081</v>
      </c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</row>
    <row r="61" spans="1:172" s="5" customFormat="1" ht="15" customHeight="1">
      <c r="A61" s="119"/>
      <c r="B61" s="119"/>
      <c r="C61" s="119"/>
      <c r="D61" s="119"/>
      <c r="E61" s="119"/>
      <c r="F61" s="119"/>
      <c r="G61" s="119"/>
      <c r="H61" s="153" t="s">
        <v>2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4"/>
      <c r="BD61" s="155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155" t="s">
        <v>3</v>
      </c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7"/>
      <c r="DM61" s="151">
        <f>SUM(DM60:DM60)</f>
        <v>6081</v>
      </c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</row>
    <row r="63" spans="1:172" s="6" customFormat="1" ht="14.25" hidden="1">
      <c r="A63" s="183" t="s">
        <v>65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3"/>
      <c r="FF63" s="183"/>
      <c r="FG63" s="183"/>
      <c r="FH63" s="183"/>
      <c r="FI63" s="183"/>
      <c r="FJ63" s="183"/>
      <c r="FK63" s="183"/>
      <c r="FL63" s="183"/>
      <c r="FM63" s="183"/>
      <c r="FN63" s="183"/>
      <c r="FO63" s="183"/>
      <c r="FP63" s="183"/>
    </row>
    <row r="64" ht="6" customHeight="1" hidden="1"/>
    <row r="65" spans="1:172" s="6" customFormat="1" ht="14.25" hidden="1">
      <c r="A65" s="18" t="s">
        <v>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5" t="s">
        <v>63</v>
      </c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5"/>
      <c r="FK65" s="185"/>
      <c r="FL65" s="185"/>
      <c r="FM65" s="185"/>
      <c r="FN65" s="185"/>
      <c r="FO65" s="185"/>
      <c r="FP65" s="185"/>
    </row>
    <row r="66" spans="1:172" s="6" customFormat="1" ht="6" customHeight="1" hidden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</row>
    <row r="67" spans="1:172" s="6" customFormat="1" ht="14.25" hidden="1">
      <c r="A67" s="199" t="s">
        <v>5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205" t="s">
        <v>54</v>
      </c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  <c r="EO67" s="205"/>
      <c r="EP67" s="205"/>
      <c r="EQ67" s="205"/>
      <c r="ER67" s="205"/>
      <c r="ES67" s="205"/>
      <c r="ET67" s="205"/>
      <c r="EU67" s="205"/>
      <c r="EV67" s="205"/>
      <c r="EW67" s="205"/>
      <c r="EX67" s="205"/>
      <c r="EY67" s="205"/>
      <c r="EZ67" s="205"/>
      <c r="FA67" s="205"/>
      <c r="FB67" s="205"/>
      <c r="FC67" s="205"/>
      <c r="FD67" s="205"/>
      <c r="FE67" s="205"/>
      <c r="FF67" s="205"/>
      <c r="FG67" s="205"/>
      <c r="FH67" s="205"/>
      <c r="FI67" s="205"/>
      <c r="FJ67" s="205"/>
      <c r="FK67" s="205"/>
      <c r="FL67" s="205"/>
      <c r="FM67" s="205"/>
      <c r="FN67" s="205"/>
      <c r="FO67" s="205"/>
      <c r="FP67" s="205"/>
    </row>
    <row r="68" spans="1:172" s="6" customFormat="1" ht="14.25" hidden="1">
      <c r="A68" s="17" t="s">
        <v>56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</row>
    <row r="69" spans="1:112" s="3" customFormat="1" ht="55.5" customHeight="1" hidden="1">
      <c r="A69" s="177" t="s">
        <v>0</v>
      </c>
      <c r="B69" s="178"/>
      <c r="C69" s="178"/>
      <c r="D69" s="178"/>
      <c r="E69" s="178"/>
      <c r="F69" s="178"/>
      <c r="G69" s="179"/>
      <c r="H69" s="177" t="s">
        <v>9</v>
      </c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9"/>
      <c r="BD69" s="177" t="s">
        <v>70</v>
      </c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9"/>
    </row>
    <row r="70" spans="1:112" s="4" customFormat="1" ht="12.75" hidden="1">
      <c r="A70" s="138">
        <v>1</v>
      </c>
      <c r="B70" s="138"/>
      <c r="C70" s="138"/>
      <c r="D70" s="138"/>
      <c r="E70" s="138"/>
      <c r="F70" s="138"/>
      <c r="G70" s="138"/>
      <c r="H70" s="138">
        <v>2</v>
      </c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>
        <v>3</v>
      </c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</row>
    <row r="71" spans="1:112" s="5" customFormat="1" ht="15" customHeight="1" hidden="1">
      <c r="A71" s="119" t="s">
        <v>17</v>
      </c>
      <c r="B71" s="119"/>
      <c r="C71" s="119"/>
      <c r="D71" s="119"/>
      <c r="E71" s="119"/>
      <c r="F71" s="119"/>
      <c r="G71" s="11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</row>
    <row r="72" spans="1:112" s="5" customFormat="1" ht="15" customHeight="1" hidden="1">
      <c r="A72" s="119"/>
      <c r="B72" s="119"/>
      <c r="C72" s="119"/>
      <c r="D72" s="119"/>
      <c r="E72" s="119"/>
      <c r="F72" s="119"/>
      <c r="G72" s="119"/>
      <c r="H72" s="153" t="s">
        <v>2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4"/>
      <c r="BD72" s="151">
        <f>SUM(BD71:BD71)</f>
        <v>0</v>
      </c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</row>
    <row r="73" spans="1:112" s="5" customFormat="1" ht="15" customHeight="1" hidden="1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2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</row>
    <row r="74" spans="1:172" s="6" customFormat="1" ht="14.25">
      <c r="A74" s="183" t="s">
        <v>85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3"/>
      <c r="FK74" s="183"/>
      <c r="FL74" s="183"/>
      <c r="FM74" s="183"/>
      <c r="FN74" s="183"/>
      <c r="FO74" s="183"/>
      <c r="FP74" s="183"/>
    </row>
    <row r="75" ht="6" customHeight="1"/>
    <row r="76" spans="1:172" s="6" customFormat="1" ht="14.25">
      <c r="A76" s="18" t="s">
        <v>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5" t="s">
        <v>66</v>
      </c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FH76" s="185"/>
      <c r="FI76" s="185"/>
      <c r="FJ76" s="185"/>
      <c r="FK76" s="185"/>
      <c r="FL76" s="185"/>
      <c r="FM76" s="185"/>
      <c r="FN76" s="185"/>
      <c r="FO76" s="185"/>
      <c r="FP76" s="185"/>
    </row>
    <row r="77" spans="1:172" s="6" customFormat="1" ht="6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</row>
    <row r="78" spans="1:172" s="6" customFormat="1" ht="14.25">
      <c r="A78" s="199" t="s">
        <v>5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205" t="s">
        <v>54</v>
      </c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05"/>
      <c r="FB78" s="205"/>
      <c r="FC78" s="205"/>
      <c r="FD78" s="205"/>
      <c r="FE78" s="205"/>
      <c r="FF78" s="205"/>
      <c r="FG78" s="205"/>
      <c r="FH78" s="205"/>
      <c r="FI78" s="205"/>
      <c r="FJ78" s="205"/>
      <c r="FK78" s="205"/>
      <c r="FL78" s="205"/>
      <c r="FM78" s="205"/>
      <c r="FN78" s="205"/>
      <c r="FO78" s="205"/>
      <c r="FP78" s="205"/>
    </row>
    <row r="79" spans="1:172" s="6" customFormat="1" ht="14.25">
      <c r="A79" s="17" t="s">
        <v>56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</row>
    <row r="80" spans="1:172" s="3" customFormat="1" ht="55.5" customHeight="1">
      <c r="A80" s="177" t="s">
        <v>0</v>
      </c>
      <c r="B80" s="178"/>
      <c r="C80" s="178"/>
      <c r="D80" s="178"/>
      <c r="E80" s="178"/>
      <c r="F80" s="178"/>
      <c r="G80" s="179"/>
      <c r="H80" s="177" t="s">
        <v>9</v>
      </c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9"/>
      <c r="BD80" s="158" t="s">
        <v>67</v>
      </c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60"/>
      <c r="BT80" s="158" t="s">
        <v>69</v>
      </c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60"/>
    </row>
    <row r="81" spans="1:172" s="4" customFormat="1" ht="12.75">
      <c r="A81" s="138">
        <v>1</v>
      </c>
      <c r="B81" s="138"/>
      <c r="C81" s="138"/>
      <c r="D81" s="138"/>
      <c r="E81" s="138"/>
      <c r="F81" s="138"/>
      <c r="G81" s="138"/>
      <c r="H81" s="138">
        <v>2</v>
      </c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71">
        <v>3</v>
      </c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3"/>
      <c r="BT81" s="71">
        <v>4</v>
      </c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3"/>
    </row>
    <row r="82" spans="1:172" s="5" customFormat="1" ht="15" customHeight="1">
      <c r="A82" s="119" t="s">
        <v>17</v>
      </c>
      <c r="B82" s="119"/>
      <c r="C82" s="119"/>
      <c r="D82" s="119"/>
      <c r="E82" s="119"/>
      <c r="F82" s="119"/>
      <c r="G82" s="119"/>
      <c r="H82" s="230" t="s">
        <v>119</v>
      </c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133">
        <v>1</v>
      </c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86">
        <f>13234.89+2597.86+4712.41</f>
        <v>20545.16</v>
      </c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187"/>
      <c r="FG82" s="187"/>
      <c r="FH82" s="187"/>
      <c r="FI82" s="187"/>
      <c r="FJ82" s="187"/>
      <c r="FK82" s="187"/>
      <c r="FL82" s="187"/>
      <c r="FM82" s="187"/>
      <c r="FN82" s="187"/>
      <c r="FO82" s="187"/>
      <c r="FP82" s="188"/>
    </row>
    <row r="83" spans="1:172" s="5" customFormat="1" ht="15" customHeight="1">
      <c r="A83" s="119"/>
      <c r="B83" s="119"/>
      <c r="C83" s="119"/>
      <c r="D83" s="119"/>
      <c r="E83" s="119"/>
      <c r="F83" s="119"/>
      <c r="G83" s="119"/>
      <c r="H83" s="243" t="s">
        <v>2</v>
      </c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4"/>
      <c r="BD83" s="155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282">
        <f>BT82</f>
        <v>20545.16</v>
      </c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  <c r="EO83" s="283"/>
      <c r="EP83" s="283"/>
      <c r="EQ83" s="283"/>
      <c r="ER83" s="283"/>
      <c r="ES83" s="283"/>
      <c r="ET83" s="283"/>
      <c r="EU83" s="283"/>
      <c r="EV83" s="283"/>
      <c r="EW83" s="283"/>
      <c r="EX83" s="283"/>
      <c r="EY83" s="283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4"/>
    </row>
    <row r="85" spans="1:172" s="6" customFormat="1" ht="14.25">
      <c r="A85" s="183" t="s">
        <v>86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  <c r="FF85" s="183"/>
      <c r="FG85" s="183"/>
      <c r="FH85" s="183"/>
      <c r="FI85" s="183"/>
      <c r="FJ85" s="183"/>
      <c r="FK85" s="183"/>
      <c r="FL85" s="183"/>
      <c r="FM85" s="183"/>
      <c r="FN85" s="183"/>
      <c r="FO85" s="183"/>
      <c r="FP85" s="183"/>
    </row>
    <row r="86" ht="6" customHeight="1"/>
    <row r="87" spans="1:172" s="6" customFormat="1" ht="14.25">
      <c r="A87" s="14" t="s">
        <v>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24" t="s">
        <v>53</v>
      </c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</row>
    <row r="88" spans="1:172" s="6" customFormat="1" ht="4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</row>
    <row r="89" spans="1:172" s="6" customFormat="1" ht="13.5" customHeight="1">
      <c r="A89" s="231" t="s">
        <v>5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72" t="s">
        <v>54</v>
      </c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</row>
    <row r="90" ht="10.5" customHeight="1">
      <c r="A90" s="14" t="s">
        <v>56</v>
      </c>
    </row>
    <row r="91" ht="10.5" customHeight="1">
      <c r="A91" s="14"/>
    </row>
    <row r="92" spans="1:172" s="6" customFormat="1" ht="14.25">
      <c r="A92" s="183" t="s">
        <v>87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</row>
    <row r="93" ht="10.5" customHeight="1"/>
    <row r="94" spans="1:188" s="3" customFormat="1" ht="52.5" customHeight="1">
      <c r="A94" s="189" t="s">
        <v>0</v>
      </c>
      <c r="B94" s="190"/>
      <c r="C94" s="190"/>
      <c r="D94" s="190"/>
      <c r="E94" s="190"/>
      <c r="F94" s="190"/>
      <c r="G94" s="191"/>
      <c r="H94" s="189" t="s">
        <v>9</v>
      </c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1"/>
      <c r="AP94" s="189" t="s">
        <v>44</v>
      </c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1"/>
      <c r="BF94" s="189" t="s">
        <v>45</v>
      </c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1"/>
      <c r="BV94" s="184" t="s">
        <v>46</v>
      </c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 t="s">
        <v>109</v>
      </c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 t="s">
        <v>110</v>
      </c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</row>
    <row r="95" spans="1:188" s="4" customFormat="1" ht="12.75">
      <c r="A95" s="233">
        <v>1</v>
      </c>
      <c r="B95" s="233"/>
      <c r="C95" s="233"/>
      <c r="D95" s="233"/>
      <c r="E95" s="233"/>
      <c r="F95" s="233"/>
      <c r="G95" s="233"/>
      <c r="H95" s="233">
        <v>2</v>
      </c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>
        <v>3</v>
      </c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194">
        <v>4</v>
      </c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6"/>
      <c r="BV95" s="233">
        <v>5</v>
      </c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3"/>
      <c r="CL95" s="233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189">
        <v>6</v>
      </c>
      <c r="DC95" s="190"/>
      <c r="DD95" s="190"/>
      <c r="DE95" s="190"/>
      <c r="DF95" s="190"/>
      <c r="DG95" s="190"/>
      <c r="DH95" s="190"/>
      <c r="DI95" s="190"/>
      <c r="DJ95" s="190"/>
      <c r="DK95" s="190"/>
      <c r="DL95" s="190"/>
      <c r="DM95" s="190"/>
      <c r="DN95" s="190"/>
      <c r="DO95" s="190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0"/>
      <c r="EE95" s="190"/>
      <c r="EF95" s="190"/>
      <c r="EG95" s="190"/>
      <c r="EH95" s="190"/>
      <c r="EI95" s="190"/>
      <c r="EJ95" s="190"/>
      <c r="EK95" s="190"/>
      <c r="EL95" s="190"/>
      <c r="EM95" s="190"/>
      <c r="EN95" s="190"/>
      <c r="EO95" s="190"/>
      <c r="EP95" s="190"/>
      <c r="EQ95" s="190"/>
      <c r="ER95" s="190"/>
      <c r="ES95" s="190"/>
      <c r="ET95" s="190"/>
      <c r="EU95" s="190"/>
      <c r="EV95" s="190"/>
      <c r="EW95" s="190"/>
      <c r="EX95" s="191"/>
      <c r="EY95" s="194">
        <v>7</v>
      </c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6"/>
    </row>
    <row r="96" spans="1:188" s="5" customFormat="1" ht="15" customHeight="1">
      <c r="A96" s="119" t="s">
        <v>17</v>
      </c>
      <c r="B96" s="119"/>
      <c r="C96" s="119"/>
      <c r="D96" s="119"/>
      <c r="E96" s="119"/>
      <c r="F96" s="119"/>
      <c r="G96" s="119"/>
      <c r="H96" s="230" t="s">
        <v>76</v>
      </c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4">
        <v>1</v>
      </c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5">
        <v>12</v>
      </c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7"/>
      <c r="BV96" s="232">
        <f>DB96/12</f>
        <v>725.2950000000001</v>
      </c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192">
        <v>8703.54</v>
      </c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</row>
    <row r="97" spans="1:188" s="5" customFormat="1" ht="15" customHeight="1">
      <c r="A97" s="119"/>
      <c r="B97" s="119"/>
      <c r="C97" s="119"/>
      <c r="D97" s="119"/>
      <c r="E97" s="119"/>
      <c r="F97" s="119"/>
      <c r="G97" s="119"/>
      <c r="H97" s="242" t="s">
        <v>43</v>
      </c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4"/>
      <c r="AP97" s="152" t="s">
        <v>3</v>
      </c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5" t="s">
        <v>3</v>
      </c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7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8">
        <f>DB96+EY96</f>
        <v>8703.54</v>
      </c>
      <c r="EZ97" s="198"/>
      <c r="FA97" s="198"/>
      <c r="FB97" s="198"/>
      <c r="FC97" s="198"/>
      <c r="FD97" s="198"/>
      <c r="FE97" s="198"/>
      <c r="FF97" s="198"/>
      <c r="FG97" s="198"/>
      <c r="FH97" s="198"/>
      <c r="FI97" s="198"/>
      <c r="FJ97" s="198"/>
      <c r="FK97" s="198"/>
      <c r="FL97" s="198"/>
      <c r="FM97" s="198"/>
      <c r="FN97" s="198"/>
      <c r="FO97" s="198"/>
      <c r="FP97" s="198"/>
      <c r="FQ97" s="198"/>
      <c r="FR97" s="198"/>
      <c r="FS97" s="198"/>
      <c r="FT97" s="198"/>
      <c r="FU97" s="198"/>
      <c r="FV97" s="198"/>
      <c r="FW97" s="198"/>
      <c r="FX97" s="198"/>
      <c r="FY97" s="198"/>
      <c r="FZ97" s="198"/>
      <c r="GA97" s="198"/>
      <c r="GB97" s="198"/>
      <c r="GC97" s="198"/>
      <c r="GD97" s="198"/>
      <c r="GE97" s="198"/>
      <c r="GF97" s="198"/>
    </row>
    <row r="98" spans="1:172" s="5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ht="12" customHeight="1">
      <c r="A99" s="183" t="s">
        <v>88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/>
      <c r="EV99" s="183"/>
      <c r="EW99" s="183"/>
      <c r="EX99" s="183"/>
      <c r="EY99" s="183"/>
      <c r="EZ99" s="183"/>
      <c r="FA99" s="183"/>
      <c r="FB99" s="183"/>
      <c r="FC99" s="183"/>
      <c r="FD99" s="183"/>
      <c r="FE99" s="183"/>
      <c r="FF99" s="183"/>
      <c r="FG99" s="183"/>
      <c r="FH99" s="183"/>
      <c r="FI99" s="183"/>
      <c r="FJ99" s="183"/>
      <c r="FK99" s="183"/>
      <c r="FL99" s="183"/>
      <c r="FM99" s="183"/>
      <c r="FN99" s="183"/>
      <c r="FO99" s="183"/>
      <c r="FP99" s="183"/>
    </row>
    <row r="100" spans="1:172" s="6" customFormat="1" ht="15">
      <c r="A100" s="14" t="s">
        <v>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24" t="s">
        <v>53</v>
      </c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s="6" customFormat="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s="6" customFormat="1" ht="15">
      <c r="A102" s="231" t="s">
        <v>5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72" t="s">
        <v>54</v>
      </c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1:172" s="6" customFormat="1" ht="15">
      <c r="A103" s="14" t="s">
        <v>56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1:172" s="6" customFormat="1" ht="6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1:172" ht="48.75" customHeight="1">
      <c r="A105" s="189" t="s">
        <v>0</v>
      </c>
      <c r="B105" s="190"/>
      <c r="C105" s="190"/>
      <c r="D105" s="190"/>
      <c r="E105" s="190"/>
      <c r="F105" s="190"/>
      <c r="G105" s="191"/>
      <c r="H105" s="189" t="s">
        <v>39</v>
      </c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1"/>
      <c r="AP105" s="245" t="s">
        <v>47</v>
      </c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7"/>
      <c r="BV105" s="184" t="s">
        <v>111</v>
      </c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 t="s">
        <v>112</v>
      </c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</row>
    <row r="106" spans="1:172" s="3" customFormat="1" ht="15" customHeight="1">
      <c r="A106" s="233">
        <v>1</v>
      </c>
      <c r="B106" s="233"/>
      <c r="C106" s="233"/>
      <c r="D106" s="233"/>
      <c r="E106" s="233"/>
      <c r="F106" s="233"/>
      <c r="G106" s="233"/>
      <c r="H106" s="233">
        <v>2</v>
      </c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194">
        <v>4</v>
      </c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6"/>
      <c r="BV106" s="233">
        <v>5</v>
      </c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>
        <v>6</v>
      </c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3"/>
      <c r="ES106" s="233"/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</row>
    <row r="107" spans="1:172" s="4" customFormat="1" ht="12.75" customHeight="1">
      <c r="A107" s="119" t="s">
        <v>17</v>
      </c>
      <c r="B107" s="119"/>
      <c r="C107" s="119"/>
      <c r="D107" s="119"/>
      <c r="E107" s="119"/>
      <c r="F107" s="119"/>
      <c r="G107" s="119"/>
      <c r="H107" s="230" t="s">
        <v>68</v>
      </c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41">
        <f>DE107/BV107</f>
        <v>14071.896505376344</v>
      </c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7"/>
      <c r="BV107" s="285">
        <v>7.44</v>
      </c>
      <c r="BW107" s="286"/>
      <c r="BX107" s="286"/>
      <c r="BY107" s="286"/>
      <c r="BZ107" s="286"/>
      <c r="CA107" s="286"/>
      <c r="CB107" s="286"/>
      <c r="CC107" s="286"/>
      <c r="CD107" s="286"/>
      <c r="CE107" s="286"/>
      <c r="CF107" s="286"/>
      <c r="CG107" s="286"/>
      <c r="CH107" s="286"/>
      <c r="CI107" s="286"/>
      <c r="CJ107" s="286"/>
      <c r="CK107" s="286"/>
      <c r="CL107" s="286"/>
      <c r="CM107" s="286"/>
      <c r="CN107" s="286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6"/>
      <c r="DB107" s="286"/>
      <c r="DC107" s="286"/>
      <c r="DD107" s="287"/>
      <c r="DE107" s="238">
        <f>100555.64+4139.27</f>
        <v>104694.91</v>
      </c>
      <c r="DF107" s="239"/>
      <c r="DG107" s="239"/>
      <c r="DH107" s="239"/>
      <c r="DI107" s="239"/>
      <c r="DJ107" s="239"/>
      <c r="DK107" s="239"/>
      <c r="DL107" s="239"/>
      <c r="DM107" s="239"/>
      <c r="DN107" s="239"/>
      <c r="DO107" s="239"/>
      <c r="DP107" s="239"/>
      <c r="DQ107" s="239"/>
      <c r="DR107" s="239"/>
      <c r="DS107" s="239"/>
      <c r="DT107" s="239"/>
      <c r="DU107" s="239"/>
      <c r="DV107" s="239"/>
      <c r="DW107" s="239"/>
      <c r="DX107" s="239"/>
      <c r="DY107" s="239"/>
      <c r="DZ107" s="239"/>
      <c r="EA107" s="239"/>
      <c r="EB107" s="239"/>
      <c r="EC107" s="239"/>
      <c r="ED107" s="239"/>
      <c r="EE107" s="239"/>
      <c r="EF107" s="239"/>
      <c r="EG107" s="239"/>
      <c r="EH107" s="239"/>
      <c r="EI107" s="239"/>
      <c r="EJ107" s="239"/>
      <c r="EK107" s="239"/>
      <c r="EL107" s="239"/>
      <c r="EM107" s="239"/>
      <c r="EN107" s="239"/>
      <c r="EO107" s="239"/>
      <c r="EP107" s="239"/>
      <c r="EQ107" s="239"/>
      <c r="ER107" s="239"/>
      <c r="ES107" s="239"/>
      <c r="ET107" s="239"/>
      <c r="EU107" s="239"/>
      <c r="EV107" s="239"/>
      <c r="EW107" s="239"/>
      <c r="EX107" s="239"/>
      <c r="EY107" s="239"/>
      <c r="EZ107" s="239"/>
      <c r="FA107" s="239"/>
      <c r="FB107" s="239"/>
      <c r="FC107" s="239"/>
      <c r="FD107" s="239"/>
      <c r="FE107" s="239"/>
      <c r="FF107" s="239"/>
      <c r="FG107" s="239"/>
      <c r="FH107" s="239"/>
      <c r="FI107" s="239"/>
      <c r="FJ107" s="239"/>
      <c r="FK107" s="239"/>
      <c r="FL107" s="239"/>
      <c r="FM107" s="239"/>
      <c r="FN107" s="239"/>
      <c r="FO107" s="239"/>
      <c r="FP107" s="240"/>
    </row>
    <row r="108" spans="1:172" s="5" customFormat="1" ht="15" customHeight="1">
      <c r="A108" s="119" t="s">
        <v>21</v>
      </c>
      <c r="B108" s="119"/>
      <c r="C108" s="119"/>
      <c r="D108" s="119"/>
      <c r="E108" s="119"/>
      <c r="F108" s="119"/>
      <c r="G108" s="119"/>
      <c r="H108" s="230" t="s">
        <v>132</v>
      </c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41">
        <f>DE108/BV108</f>
        <v>20289.83965014577</v>
      </c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7"/>
      <c r="BV108" s="288" t="s">
        <v>131</v>
      </c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90"/>
      <c r="DE108" s="238">
        <f>125942.09+13246.21</f>
        <v>139188.3</v>
      </c>
      <c r="DF108" s="239"/>
      <c r="DG108" s="239"/>
      <c r="DH108" s="239"/>
      <c r="DI108" s="239"/>
      <c r="DJ108" s="239"/>
      <c r="DK108" s="239"/>
      <c r="DL108" s="239"/>
      <c r="DM108" s="239"/>
      <c r="DN108" s="239"/>
      <c r="DO108" s="239"/>
      <c r="DP108" s="239"/>
      <c r="DQ108" s="239"/>
      <c r="DR108" s="239"/>
      <c r="DS108" s="239"/>
      <c r="DT108" s="239"/>
      <c r="DU108" s="239"/>
      <c r="DV108" s="239"/>
      <c r="DW108" s="239"/>
      <c r="DX108" s="239"/>
      <c r="DY108" s="239"/>
      <c r="DZ108" s="239"/>
      <c r="EA108" s="239"/>
      <c r="EB108" s="239"/>
      <c r="EC108" s="239"/>
      <c r="ED108" s="239"/>
      <c r="EE108" s="239"/>
      <c r="EF108" s="239"/>
      <c r="EG108" s="239"/>
      <c r="EH108" s="239"/>
      <c r="EI108" s="239"/>
      <c r="EJ108" s="239"/>
      <c r="EK108" s="239"/>
      <c r="EL108" s="239"/>
      <c r="EM108" s="239"/>
      <c r="EN108" s="239"/>
      <c r="EO108" s="239"/>
      <c r="EP108" s="239"/>
      <c r="EQ108" s="239"/>
      <c r="ER108" s="239"/>
      <c r="ES108" s="239"/>
      <c r="ET108" s="239"/>
      <c r="EU108" s="239"/>
      <c r="EV108" s="239"/>
      <c r="EW108" s="239"/>
      <c r="EX108" s="239"/>
      <c r="EY108" s="239"/>
      <c r="EZ108" s="239"/>
      <c r="FA108" s="239"/>
      <c r="FB108" s="239"/>
      <c r="FC108" s="239"/>
      <c r="FD108" s="239"/>
      <c r="FE108" s="239"/>
      <c r="FF108" s="239"/>
      <c r="FG108" s="239"/>
      <c r="FH108" s="239"/>
      <c r="FI108" s="239"/>
      <c r="FJ108" s="239"/>
      <c r="FK108" s="239"/>
      <c r="FL108" s="239"/>
      <c r="FM108" s="239"/>
      <c r="FN108" s="239"/>
      <c r="FO108" s="239"/>
      <c r="FP108" s="240"/>
    </row>
    <row r="109" spans="1:172" s="5" customFormat="1" ht="15" customHeight="1" hidden="1">
      <c r="A109" s="119" t="s">
        <v>27</v>
      </c>
      <c r="B109" s="119"/>
      <c r="C109" s="119"/>
      <c r="D109" s="119"/>
      <c r="E109" s="119"/>
      <c r="F109" s="119"/>
      <c r="G109" s="119"/>
      <c r="H109" s="230" t="s">
        <v>120</v>
      </c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41">
        <f>DE109/BV109</f>
        <v>0</v>
      </c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7"/>
      <c r="BV109" s="124">
        <v>43.11</v>
      </c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238"/>
      <c r="DF109" s="239"/>
      <c r="DG109" s="239"/>
      <c r="DH109" s="239"/>
      <c r="DI109" s="239"/>
      <c r="DJ109" s="239"/>
      <c r="DK109" s="239"/>
      <c r="DL109" s="239"/>
      <c r="DM109" s="239"/>
      <c r="DN109" s="239"/>
      <c r="DO109" s="239"/>
      <c r="DP109" s="239"/>
      <c r="DQ109" s="239"/>
      <c r="DR109" s="239"/>
      <c r="DS109" s="239"/>
      <c r="DT109" s="239"/>
      <c r="DU109" s="239"/>
      <c r="DV109" s="239"/>
      <c r="DW109" s="239"/>
      <c r="DX109" s="239"/>
      <c r="DY109" s="239"/>
      <c r="DZ109" s="239"/>
      <c r="EA109" s="239"/>
      <c r="EB109" s="239"/>
      <c r="EC109" s="239"/>
      <c r="ED109" s="239"/>
      <c r="EE109" s="239"/>
      <c r="EF109" s="239"/>
      <c r="EG109" s="239"/>
      <c r="EH109" s="239"/>
      <c r="EI109" s="239"/>
      <c r="EJ109" s="239"/>
      <c r="EK109" s="239"/>
      <c r="EL109" s="239"/>
      <c r="EM109" s="239"/>
      <c r="EN109" s="239"/>
      <c r="EO109" s="239"/>
      <c r="EP109" s="239"/>
      <c r="EQ109" s="239"/>
      <c r="ER109" s="239"/>
      <c r="ES109" s="239"/>
      <c r="ET109" s="239"/>
      <c r="EU109" s="239"/>
      <c r="EV109" s="239"/>
      <c r="EW109" s="239"/>
      <c r="EX109" s="239"/>
      <c r="EY109" s="239"/>
      <c r="EZ109" s="239"/>
      <c r="FA109" s="239"/>
      <c r="FB109" s="239"/>
      <c r="FC109" s="239"/>
      <c r="FD109" s="239"/>
      <c r="FE109" s="239"/>
      <c r="FF109" s="239"/>
      <c r="FG109" s="239"/>
      <c r="FH109" s="239"/>
      <c r="FI109" s="239"/>
      <c r="FJ109" s="239"/>
      <c r="FK109" s="239"/>
      <c r="FL109" s="239"/>
      <c r="FM109" s="239"/>
      <c r="FN109" s="239"/>
      <c r="FO109" s="239"/>
      <c r="FP109" s="240"/>
    </row>
    <row r="110" spans="1:172" s="5" customFormat="1" ht="15" customHeight="1" hidden="1">
      <c r="A110" s="119" t="s">
        <v>55</v>
      </c>
      <c r="B110" s="119"/>
      <c r="C110" s="119"/>
      <c r="D110" s="119"/>
      <c r="E110" s="119"/>
      <c r="F110" s="119"/>
      <c r="G110" s="119"/>
      <c r="H110" s="120" t="s">
        <v>121</v>
      </c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2"/>
      <c r="AP110" s="241">
        <f>DE110/BV110</f>
        <v>0</v>
      </c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7"/>
      <c r="BV110" s="124">
        <v>43.11</v>
      </c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213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5"/>
    </row>
    <row r="111" spans="1:172" s="5" customFormat="1" ht="15" customHeight="1" hidden="1">
      <c r="A111" s="119" t="s">
        <v>57</v>
      </c>
      <c r="B111" s="119"/>
      <c r="C111" s="119"/>
      <c r="D111" s="119"/>
      <c r="E111" s="119"/>
      <c r="F111" s="119"/>
      <c r="G111" s="119"/>
      <c r="H111" s="120" t="s">
        <v>138</v>
      </c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2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</row>
    <row r="112" spans="1:172" s="5" customFormat="1" ht="15" customHeight="1">
      <c r="A112" s="242" t="s">
        <v>2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  <c r="BT112" s="243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3"/>
      <c r="CL112" s="243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3"/>
      <c r="DE112" s="243"/>
      <c r="DF112" s="243"/>
      <c r="DG112" s="243"/>
      <c r="DH112" s="243"/>
      <c r="DI112" s="243"/>
      <c r="DJ112" s="243"/>
      <c r="DK112" s="243"/>
      <c r="DL112" s="243"/>
      <c r="DM112" s="243"/>
      <c r="DN112" s="243"/>
      <c r="DO112" s="243"/>
      <c r="DP112" s="243"/>
      <c r="DQ112" s="243"/>
      <c r="DR112" s="243"/>
      <c r="DS112" s="243"/>
      <c r="DT112" s="243"/>
      <c r="DU112" s="243"/>
      <c r="DV112" s="243"/>
      <c r="DW112" s="243"/>
      <c r="DX112" s="243"/>
      <c r="DY112" s="243"/>
      <c r="DZ112" s="243"/>
      <c r="EA112" s="243"/>
      <c r="EB112" s="243"/>
      <c r="EC112" s="243"/>
      <c r="ED112" s="243"/>
      <c r="EE112" s="243"/>
      <c r="EF112" s="243"/>
      <c r="EG112" s="243"/>
      <c r="EH112" s="243"/>
      <c r="EI112" s="243"/>
      <c r="EJ112" s="243"/>
      <c r="EK112" s="51"/>
      <c r="EL112" s="130">
        <f>SUM(DE107:DE111)</f>
        <v>243883.21</v>
      </c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2"/>
    </row>
    <row r="113" spans="1:172" s="5" customFormat="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1:172" ht="1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</row>
    <row r="115" spans="1:172" ht="12" customHeight="1">
      <c r="A115" s="263" t="s">
        <v>89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S115" s="263"/>
      <c r="ET115" s="263"/>
      <c r="EU115" s="263"/>
      <c r="EV115" s="263"/>
      <c r="EW115" s="263"/>
      <c r="EX115" s="263"/>
      <c r="EY115" s="263"/>
      <c r="EZ115" s="263"/>
      <c r="FA115" s="263"/>
      <c r="FB115" s="263"/>
      <c r="FC115" s="263"/>
      <c r="FD115" s="263"/>
      <c r="FE115" s="263"/>
      <c r="FF115" s="263"/>
      <c r="FG115" s="263"/>
      <c r="FH115" s="263"/>
      <c r="FI115" s="263"/>
      <c r="FJ115" s="263"/>
      <c r="FK115" s="263"/>
      <c r="FL115" s="263"/>
      <c r="FM115" s="263"/>
      <c r="FN115" s="263"/>
      <c r="FO115" s="263"/>
      <c r="FP115" s="263"/>
    </row>
    <row r="116" spans="1:173" s="6" customFormat="1" ht="14.25">
      <c r="A116" s="26" t="s">
        <v>6</v>
      </c>
      <c r="B116" s="34" t="s">
        <v>6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 t="s">
        <v>53</v>
      </c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</row>
    <row r="117" spans="1:172" s="6" customFormat="1" ht="6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</row>
    <row r="118" spans="1:172" s="6" customFormat="1" ht="14.25">
      <c r="A118" s="270" t="s">
        <v>5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1" t="s">
        <v>54</v>
      </c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  <c r="BR118" s="271"/>
      <c r="BS118" s="271"/>
      <c r="BT118" s="271"/>
      <c r="BU118" s="271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1"/>
      <c r="EF118" s="271"/>
      <c r="EG118" s="271"/>
      <c r="EH118" s="271"/>
      <c r="EI118" s="271"/>
      <c r="EJ118" s="271"/>
      <c r="EK118" s="271"/>
      <c r="EL118" s="271"/>
      <c r="EM118" s="271"/>
      <c r="EN118" s="271"/>
      <c r="EO118" s="271"/>
      <c r="EP118" s="271"/>
      <c r="EQ118" s="271"/>
      <c r="ER118" s="271"/>
      <c r="ES118" s="271"/>
      <c r="ET118" s="271"/>
      <c r="EU118" s="271"/>
      <c r="EV118" s="271"/>
      <c r="EW118" s="271"/>
      <c r="EX118" s="271"/>
      <c r="EY118" s="271"/>
      <c r="EZ118" s="271"/>
      <c r="FA118" s="271"/>
      <c r="FB118" s="271"/>
      <c r="FC118" s="271"/>
      <c r="FD118" s="271"/>
      <c r="FE118" s="271"/>
      <c r="FF118" s="271"/>
      <c r="FG118" s="271"/>
      <c r="FH118" s="271"/>
      <c r="FI118" s="271"/>
      <c r="FJ118" s="271"/>
      <c r="FK118" s="271"/>
      <c r="FL118" s="271"/>
      <c r="FM118" s="271"/>
      <c r="FN118" s="271"/>
      <c r="FO118" s="271"/>
      <c r="FP118" s="271"/>
    </row>
    <row r="119" spans="1:172" ht="10.5" customHeight="1">
      <c r="A119" s="26" t="s">
        <v>56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</row>
    <row r="120" spans="1:172" s="6" customFormat="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</row>
    <row r="121" spans="1:172" ht="59.25" customHeight="1">
      <c r="A121" s="264" t="s">
        <v>0</v>
      </c>
      <c r="B121" s="265"/>
      <c r="C121" s="265"/>
      <c r="D121" s="265"/>
      <c r="E121" s="265"/>
      <c r="F121" s="265"/>
      <c r="G121" s="266"/>
      <c r="H121" s="264" t="s">
        <v>9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6"/>
      <c r="BD121" s="315" t="s">
        <v>49</v>
      </c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7"/>
      <c r="BT121" s="309" t="s">
        <v>50</v>
      </c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09"/>
      <c r="DD121" s="309"/>
      <c r="DE121" s="309" t="s">
        <v>113</v>
      </c>
      <c r="DF121" s="309"/>
      <c r="DG121" s="309"/>
      <c r="DH121" s="309"/>
      <c r="DI121" s="309"/>
      <c r="DJ121" s="309"/>
      <c r="DK121" s="309"/>
      <c r="DL121" s="309"/>
      <c r="DM121" s="309"/>
      <c r="DN121" s="309"/>
      <c r="DO121" s="309"/>
      <c r="DP121" s="309"/>
      <c r="DQ121" s="309"/>
      <c r="DR121" s="309"/>
      <c r="DS121" s="309"/>
      <c r="DT121" s="309"/>
      <c r="DU121" s="309"/>
      <c r="DV121" s="309"/>
      <c r="DW121" s="309"/>
      <c r="DX121" s="309"/>
      <c r="DY121" s="309"/>
      <c r="DZ121" s="309"/>
      <c r="EA121" s="309"/>
      <c r="EB121" s="309"/>
      <c r="EC121" s="309"/>
      <c r="ED121" s="309"/>
      <c r="EE121" s="309"/>
      <c r="EF121" s="309"/>
      <c r="EG121" s="309"/>
      <c r="EH121" s="309"/>
      <c r="EI121" s="309"/>
      <c r="EJ121" s="309"/>
      <c r="EK121" s="309"/>
      <c r="EL121" s="309"/>
      <c r="EM121" s="309"/>
      <c r="EN121" s="309"/>
      <c r="EO121" s="309"/>
      <c r="EP121" s="315" t="s">
        <v>114</v>
      </c>
      <c r="EQ121" s="316"/>
      <c r="ER121" s="316"/>
      <c r="ES121" s="316"/>
      <c r="ET121" s="316"/>
      <c r="EU121" s="316"/>
      <c r="EV121" s="316"/>
      <c r="EW121" s="316"/>
      <c r="EX121" s="316"/>
      <c r="EY121" s="316"/>
      <c r="EZ121" s="316"/>
      <c r="FA121" s="316"/>
      <c r="FB121" s="316"/>
      <c r="FC121" s="316"/>
      <c r="FD121" s="316"/>
      <c r="FE121" s="316"/>
      <c r="FF121" s="316"/>
      <c r="FG121" s="316"/>
      <c r="FH121" s="316"/>
      <c r="FI121" s="316"/>
      <c r="FJ121" s="316"/>
      <c r="FK121" s="316"/>
      <c r="FL121" s="316"/>
      <c r="FM121" s="316"/>
      <c r="FN121" s="316"/>
      <c r="FO121" s="316"/>
      <c r="FP121" s="317"/>
    </row>
    <row r="122" spans="1:172" s="3" customFormat="1" ht="15" customHeight="1">
      <c r="A122" s="310">
        <v>1</v>
      </c>
      <c r="B122" s="310"/>
      <c r="C122" s="310"/>
      <c r="D122" s="310"/>
      <c r="E122" s="310"/>
      <c r="F122" s="310"/>
      <c r="G122" s="310"/>
      <c r="H122" s="310">
        <v>2</v>
      </c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  <c r="BC122" s="310"/>
      <c r="BD122" s="267">
        <v>3</v>
      </c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9"/>
      <c r="BT122" s="310">
        <v>4</v>
      </c>
      <c r="BU122" s="310"/>
      <c r="BV122" s="310"/>
      <c r="BW122" s="310"/>
      <c r="BX122" s="310"/>
      <c r="BY122" s="310"/>
      <c r="BZ122" s="310"/>
      <c r="CA122" s="310"/>
      <c r="CB122" s="310"/>
      <c r="CC122" s="310"/>
      <c r="CD122" s="310"/>
      <c r="CE122" s="310"/>
      <c r="CF122" s="310"/>
      <c r="CG122" s="310"/>
      <c r="CH122" s="310"/>
      <c r="CI122" s="310"/>
      <c r="CJ122" s="310"/>
      <c r="CK122" s="310"/>
      <c r="CL122" s="310"/>
      <c r="CM122" s="310"/>
      <c r="CN122" s="310"/>
      <c r="CO122" s="310"/>
      <c r="CP122" s="310"/>
      <c r="CQ122" s="310"/>
      <c r="CR122" s="310"/>
      <c r="CS122" s="310"/>
      <c r="CT122" s="310"/>
      <c r="CU122" s="310"/>
      <c r="CV122" s="310"/>
      <c r="CW122" s="310"/>
      <c r="CX122" s="310"/>
      <c r="CY122" s="310"/>
      <c r="CZ122" s="310"/>
      <c r="DA122" s="310"/>
      <c r="DB122" s="310"/>
      <c r="DC122" s="310"/>
      <c r="DD122" s="310"/>
      <c r="DE122" s="310">
        <v>5</v>
      </c>
      <c r="DF122" s="310"/>
      <c r="DG122" s="310"/>
      <c r="DH122" s="310"/>
      <c r="DI122" s="310"/>
      <c r="DJ122" s="310"/>
      <c r="DK122" s="310"/>
      <c r="DL122" s="310"/>
      <c r="DM122" s="310"/>
      <c r="DN122" s="310"/>
      <c r="DO122" s="310"/>
      <c r="DP122" s="310"/>
      <c r="DQ122" s="310"/>
      <c r="DR122" s="310"/>
      <c r="DS122" s="310"/>
      <c r="DT122" s="310"/>
      <c r="DU122" s="310"/>
      <c r="DV122" s="310"/>
      <c r="DW122" s="310"/>
      <c r="DX122" s="310"/>
      <c r="DY122" s="310"/>
      <c r="DZ122" s="310"/>
      <c r="EA122" s="310"/>
      <c r="EB122" s="310"/>
      <c r="EC122" s="310"/>
      <c r="ED122" s="310"/>
      <c r="EE122" s="310"/>
      <c r="EF122" s="310"/>
      <c r="EG122" s="310"/>
      <c r="EH122" s="310"/>
      <c r="EI122" s="310"/>
      <c r="EJ122" s="310"/>
      <c r="EK122" s="310"/>
      <c r="EL122" s="310"/>
      <c r="EM122" s="310"/>
      <c r="EN122" s="310"/>
      <c r="EO122" s="310"/>
      <c r="EP122" s="267">
        <v>6</v>
      </c>
      <c r="EQ122" s="268"/>
      <c r="ER122" s="268"/>
      <c r="ES122" s="268"/>
      <c r="ET122" s="268"/>
      <c r="EU122" s="268"/>
      <c r="EV122" s="268"/>
      <c r="EW122" s="268"/>
      <c r="EX122" s="268"/>
      <c r="EY122" s="268"/>
      <c r="EZ122" s="268"/>
      <c r="FA122" s="268"/>
      <c r="FB122" s="268"/>
      <c r="FC122" s="268"/>
      <c r="FD122" s="268"/>
      <c r="FE122" s="268"/>
      <c r="FF122" s="268"/>
      <c r="FG122" s="268"/>
      <c r="FH122" s="268"/>
      <c r="FI122" s="268"/>
      <c r="FJ122" s="268"/>
      <c r="FK122" s="268"/>
      <c r="FL122" s="268"/>
      <c r="FM122" s="268"/>
      <c r="FN122" s="268"/>
      <c r="FO122" s="268"/>
      <c r="FP122" s="269"/>
    </row>
    <row r="123" spans="1:172" s="4" customFormat="1" ht="15" customHeight="1">
      <c r="A123" s="251" t="s">
        <v>17</v>
      </c>
      <c r="B123" s="251"/>
      <c r="C123" s="251"/>
      <c r="D123" s="251"/>
      <c r="E123" s="251"/>
      <c r="F123" s="251"/>
      <c r="G123" s="251"/>
      <c r="H123" s="229" t="s">
        <v>139</v>
      </c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127">
        <v>1</v>
      </c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9"/>
      <c r="BT123" s="224">
        <v>1</v>
      </c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73">
        <v>3837.47</v>
      </c>
      <c r="DF123" s="273"/>
      <c r="DG123" s="273"/>
      <c r="DH123" s="273"/>
      <c r="DI123" s="273"/>
      <c r="DJ123" s="273"/>
      <c r="DK123" s="273"/>
      <c r="DL123" s="273"/>
      <c r="DM123" s="273"/>
      <c r="DN123" s="273"/>
      <c r="DO123" s="273"/>
      <c r="DP123" s="273"/>
      <c r="DQ123" s="273"/>
      <c r="DR123" s="273"/>
      <c r="DS123" s="273"/>
      <c r="DT123" s="273"/>
      <c r="DU123" s="273"/>
      <c r="DV123" s="273"/>
      <c r="DW123" s="273"/>
      <c r="DX123" s="273"/>
      <c r="DY123" s="273"/>
      <c r="DZ123" s="273"/>
      <c r="EA123" s="273"/>
      <c r="EB123" s="273"/>
      <c r="EC123" s="273"/>
      <c r="ED123" s="273"/>
      <c r="EE123" s="273"/>
      <c r="EF123" s="273"/>
      <c r="EG123" s="273"/>
      <c r="EH123" s="273"/>
      <c r="EI123" s="273"/>
      <c r="EJ123" s="273"/>
      <c r="EK123" s="273"/>
      <c r="EL123" s="273"/>
      <c r="EM123" s="273"/>
      <c r="EN123" s="273"/>
      <c r="EO123" s="273"/>
      <c r="EP123" s="311"/>
      <c r="EQ123" s="312"/>
      <c r="ER123" s="312"/>
      <c r="ES123" s="312"/>
      <c r="ET123" s="312"/>
      <c r="EU123" s="312"/>
      <c r="EV123" s="312"/>
      <c r="EW123" s="312"/>
      <c r="EX123" s="312"/>
      <c r="EY123" s="312"/>
      <c r="EZ123" s="312"/>
      <c r="FA123" s="312"/>
      <c r="FB123" s="312"/>
      <c r="FC123" s="312"/>
      <c r="FD123" s="312"/>
      <c r="FE123" s="312"/>
      <c r="FF123" s="312"/>
      <c r="FG123" s="312"/>
      <c r="FH123" s="312"/>
      <c r="FI123" s="312"/>
      <c r="FJ123" s="312"/>
      <c r="FK123" s="312"/>
      <c r="FL123" s="312"/>
      <c r="FM123" s="312"/>
      <c r="FN123" s="312"/>
      <c r="FO123" s="312"/>
      <c r="FP123" s="313"/>
    </row>
    <row r="124" spans="1:172" s="4" customFormat="1" ht="17.25" customHeight="1">
      <c r="A124" s="248" t="s">
        <v>17</v>
      </c>
      <c r="B124" s="249"/>
      <c r="C124" s="249"/>
      <c r="D124" s="249"/>
      <c r="E124" s="249"/>
      <c r="F124" s="249"/>
      <c r="G124" s="250"/>
      <c r="H124" s="139" t="s">
        <v>128</v>
      </c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1"/>
      <c r="BD124" s="127">
        <v>1</v>
      </c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9"/>
      <c r="BT124" s="224">
        <v>1</v>
      </c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224"/>
      <c r="CV124" s="224"/>
      <c r="CW124" s="224"/>
      <c r="CX124" s="224"/>
      <c r="CY124" s="224"/>
      <c r="CZ124" s="224"/>
      <c r="DA124" s="224"/>
      <c r="DB124" s="224"/>
      <c r="DC124" s="224"/>
      <c r="DD124" s="224"/>
      <c r="DE124" s="273">
        <f>2301.88+8000</f>
        <v>10301.880000000001</v>
      </c>
      <c r="DF124" s="273"/>
      <c r="DG124" s="273"/>
      <c r="DH124" s="273"/>
      <c r="DI124" s="273"/>
      <c r="DJ124" s="273"/>
      <c r="DK124" s="273"/>
      <c r="DL124" s="273"/>
      <c r="DM124" s="273"/>
      <c r="DN124" s="273"/>
      <c r="DO124" s="273"/>
      <c r="DP124" s="273"/>
      <c r="DQ124" s="273"/>
      <c r="DR124" s="273"/>
      <c r="DS124" s="273"/>
      <c r="DT124" s="273"/>
      <c r="DU124" s="273"/>
      <c r="DV124" s="273"/>
      <c r="DW124" s="273"/>
      <c r="DX124" s="273"/>
      <c r="DY124" s="273"/>
      <c r="DZ124" s="273"/>
      <c r="EA124" s="273"/>
      <c r="EB124" s="273"/>
      <c r="EC124" s="273"/>
      <c r="ED124" s="273"/>
      <c r="EE124" s="273"/>
      <c r="EF124" s="273"/>
      <c r="EG124" s="273"/>
      <c r="EH124" s="273"/>
      <c r="EI124" s="273"/>
      <c r="EJ124" s="273"/>
      <c r="EK124" s="273"/>
      <c r="EL124" s="273"/>
      <c r="EM124" s="273"/>
      <c r="EN124" s="273"/>
      <c r="EO124" s="273"/>
      <c r="EP124" s="314"/>
      <c r="EQ124" s="312"/>
      <c r="ER124" s="312"/>
      <c r="ES124" s="312"/>
      <c r="ET124" s="312"/>
      <c r="EU124" s="312"/>
      <c r="EV124" s="312"/>
      <c r="EW124" s="312"/>
      <c r="EX124" s="312"/>
      <c r="EY124" s="312"/>
      <c r="EZ124" s="312"/>
      <c r="FA124" s="312"/>
      <c r="FB124" s="312"/>
      <c r="FC124" s="312"/>
      <c r="FD124" s="312"/>
      <c r="FE124" s="312"/>
      <c r="FF124" s="312"/>
      <c r="FG124" s="312"/>
      <c r="FH124" s="312"/>
      <c r="FI124" s="312"/>
      <c r="FJ124" s="312"/>
      <c r="FK124" s="312"/>
      <c r="FL124" s="312"/>
      <c r="FM124" s="312"/>
      <c r="FN124" s="312"/>
      <c r="FO124" s="312"/>
      <c r="FP124" s="313"/>
    </row>
    <row r="125" spans="1:172" s="4" customFormat="1" ht="17.25" customHeight="1">
      <c r="A125" s="248" t="s">
        <v>27</v>
      </c>
      <c r="B125" s="249"/>
      <c r="C125" s="249"/>
      <c r="D125" s="249"/>
      <c r="E125" s="249"/>
      <c r="F125" s="249"/>
      <c r="G125" s="250"/>
      <c r="H125" s="139" t="s">
        <v>143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1"/>
      <c r="BD125" s="127">
        <v>1</v>
      </c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9"/>
      <c r="BT125" s="224">
        <v>1</v>
      </c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224"/>
      <c r="CV125" s="224"/>
      <c r="CW125" s="224"/>
      <c r="CX125" s="224"/>
      <c r="CY125" s="224"/>
      <c r="CZ125" s="224"/>
      <c r="DA125" s="224"/>
      <c r="DB125" s="224"/>
      <c r="DC125" s="224"/>
      <c r="DD125" s="224"/>
      <c r="DE125" s="273">
        <v>25600</v>
      </c>
      <c r="DF125" s="273"/>
      <c r="DG125" s="273"/>
      <c r="DH125" s="273"/>
      <c r="DI125" s="273"/>
      <c r="DJ125" s="273"/>
      <c r="DK125" s="273"/>
      <c r="DL125" s="273"/>
      <c r="DM125" s="273"/>
      <c r="DN125" s="273"/>
      <c r="DO125" s="273"/>
      <c r="DP125" s="273"/>
      <c r="DQ125" s="273"/>
      <c r="DR125" s="273"/>
      <c r="DS125" s="273"/>
      <c r="DT125" s="273"/>
      <c r="DU125" s="273"/>
      <c r="DV125" s="273"/>
      <c r="DW125" s="273"/>
      <c r="DX125" s="273"/>
      <c r="DY125" s="273"/>
      <c r="DZ125" s="273"/>
      <c r="EA125" s="273"/>
      <c r="EB125" s="273"/>
      <c r="EC125" s="273"/>
      <c r="ED125" s="273"/>
      <c r="EE125" s="273"/>
      <c r="EF125" s="273"/>
      <c r="EG125" s="273"/>
      <c r="EH125" s="273"/>
      <c r="EI125" s="273"/>
      <c r="EJ125" s="273"/>
      <c r="EK125" s="273"/>
      <c r="EL125" s="273"/>
      <c r="EM125" s="273"/>
      <c r="EN125" s="273"/>
      <c r="EO125" s="273"/>
      <c r="EP125" s="314"/>
      <c r="EQ125" s="312"/>
      <c r="ER125" s="312"/>
      <c r="ES125" s="312"/>
      <c r="ET125" s="312"/>
      <c r="EU125" s="312"/>
      <c r="EV125" s="312"/>
      <c r="EW125" s="312"/>
      <c r="EX125" s="312"/>
      <c r="EY125" s="312"/>
      <c r="EZ125" s="312"/>
      <c r="FA125" s="312"/>
      <c r="FB125" s="312"/>
      <c r="FC125" s="312"/>
      <c r="FD125" s="312"/>
      <c r="FE125" s="312"/>
      <c r="FF125" s="312"/>
      <c r="FG125" s="312"/>
      <c r="FH125" s="312"/>
      <c r="FI125" s="312"/>
      <c r="FJ125" s="312"/>
      <c r="FK125" s="312"/>
      <c r="FL125" s="312"/>
      <c r="FM125" s="312"/>
      <c r="FN125" s="312"/>
      <c r="FO125" s="312"/>
      <c r="FP125" s="313"/>
    </row>
    <row r="126" spans="1:172" s="4" customFormat="1" ht="18" customHeight="1">
      <c r="A126" s="248" t="s">
        <v>55</v>
      </c>
      <c r="B126" s="249"/>
      <c r="C126" s="249"/>
      <c r="D126" s="249"/>
      <c r="E126" s="249"/>
      <c r="F126" s="249"/>
      <c r="G126" s="250"/>
      <c r="H126" s="139" t="s">
        <v>147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1"/>
      <c r="BD126" s="127">
        <v>1</v>
      </c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9"/>
      <c r="BT126" s="127">
        <v>1</v>
      </c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9"/>
      <c r="DE126" s="314">
        <v>31968</v>
      </c>
      <c r="DF126" s="312"/>
      <c r="DG126" s="312"/>
      <c r="DH126" s="312"/>
      <c r="DI126" s="312"/>
      <c r="DJ126" s="312"/>
      <c r="DK126" s="312"/>
      <c r="DL126" s="312"/>
      <c r="DM126" s="312"/>
      <c r="DN126" s="312"/>
      <c r="DO126" s="312"/>
      <c r="DP126" s="312"/>
      <c r="DQ126" s="312"/>
      <c r="DR126" s="312"/>
      <c r="DS126" s="312"/>
      <c r="DT126" s="312"/>
      <c r="DU126" s="312"/>
      <c r="DV126" s="312"/>
      <c r="DW126" s="312"/>
      <c r="DX126" s="312"/>
      <c r="DY126" s="312"/>
      <c r="DZ126" s="312"/>
      <c r="EA126" s="312"/>
      <c r="EB126" s="312"/>
      <c r="EC126" s="312"/>
      <c r="ED126" s="312"/>
      <c r="EE126" s="312"/>
      <c r="EF126" s="312"/>
      <c r="EG126" s="312"/>
      <c r="EH126" s="312"/>
      <c r="EI126" s="312"/>
      <c r="EJ126" s="312"/>
      <c r="EK126" s="312"/>
      <c r="EL126" s="312"/>
      <c r="EM126" s="312"/>
      <c r="EN126" s="312"/>
      <c r="EO126" s="313"/>
      <c r="EP126" s="314"/>
      <c r="EQ126" s="312"/>
      <c r="ER126" s="312"/>
      <c r="ES126" s="312"/>
      <c r="ET126" s="312"/>
      <c r="EU126" s="312"/>
      <c r="EV126" s="312"/>
      <c r="EW126" s="312"/>
      <c r="EX126" s="312"/>
      <c r="EY126" s="312"/>
      <c r="EZ126" s="312"/>
      <c r="FA126" s="312"/>
      <c r="FB126" s="312"/>
      <c r="FC126" s="312"/>
      <c r="FD126" s="312"/>
      <c r="FE126" s="312"/>
      <c r="FF126" s="312"/>
      <c r="FG126" s="312"/>
      <c r="FH126" s="312"/>
      <c r="FI126" s="312"/>
      <c r="FJ126" s="312"/>
      <c r="FK126" s="312"/>
      <c r="FL126" s="312"/>
      <c r="FM126" s="312"/>
      <c r="FN126" s="312"/>
      <c r="FO126" s="312"/>
      <c r="FP126" s="313"/>
    </row>
    <row r="127" spans="1:172" s="4" customFormat="1" ht="17.25" customHeight="1">
      <c r="A127" s="248" t="s">
        <v>57</v>
      </c>
      <c r="B127" s="249"/>
      <c r="C127" s="249"/>
      <c r="D127" s="249"/>
      <c r="E127" s="249"/>
      <c r="F127" s="249"/>
      <c r="G127" s="250"/>
      <c r="H127" s="139" t="s">
        <v>140</v>
      </c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1"/>
      <c r="BD127" s="127">
        <v>1</v>
      </c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9"/>
      <c r="BT127" s="127">
        <v>1</v>
      </c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  <c r="DE127" s="314">
        <v>6966.5</v>
      </c>
      <c r="DF127" s="312"/>
      <c r="DG127" s="312"/>
      <c r="DH127" s="312"/>
      <c r="DI127" s="312"/>
      <c r="DJ127" s="312"/>
      <c r="DK127" s="312"/>
      <c r="DL127" s="312"/>
      <c r="DM127" s="312"/>
      <c r="DN127" s="312"/>
      <c r="DO127" s="312"/>
      <c r="DP127" s="312"/>
      <c r="DQ127" s="312"/>
      <c r="DR127" s="312"/>
      <c r="DS127" s="312"/>
      <c r="DT127" s="312"/>
      <c r="DU127" s="312"/>
      <c r="DV127" s="312"/>
      <c r="DW127" s="312"/>
      <c r="DX127" s="312"/>
      <c r="DY127" s="312"/>
      <c r="DZ127" s="312"/>
      <c r="EA127" s="312"/>
      <c r="EB127" s="312"/>
      <c r="EC127" s="312"/>
      <c r="ED127" s="312"/>
      <c r="EE127" s="312"/>
      <c r="EF127" s="312"/>
      <c r="EG127" s="312"/>
      <c r="EH127" s="312"/>
      <c r="EI127" s="312"/>
      <c r="EJ127" s="312"/>
      <c r="EK127" s="312"/>
      <c r="EL127" s="312"/>
      <c r="EM127" s="312"/>
      <c r="EN127" s="312"/>
      <c r="EO127" s="313"/>
      <c r="EP127" s="314"/>
      <c r="EQ127" s="312"/>
      <c r="ER127" s="312"/>
      <c r="ES127" s="312"/>
      <c r="ET127" s="312"/>
      <c r="EU127" s="312"/>
      <c r="EV127" s="312"/>
      <c r="EW127" s="312"/>
      <c r="EX127" s="312"/>
      <c r="EY127" s="312"/>
      <c r="EZ127" s="312"/>
      <c r="FA127" s="312"/>
      <c r="FB127" s="312"/>
      <c r="FC127" s="312"/>
      <c r="FD127" s="312"/>
      <c r="FE127" s="312"/>
      <c r="FF127" s="312"/>
      <c r="FG127" s="312"/>
      <c r="FH127" s="312"/>
      <c r="FI127" s="312"/>
      <c r="FJ127" s="312"/>
      <c r="FK127" s="312"/>
      <c r="FL127" s="312"/>
      <c r="FM127" s="312"/>
      <c r="FN127" s="312"/>
      <c r="FO127" s="312"/>
      <c r="FP127" s="313"/>
    </row>
    <row r="128" spans="1:172" s="4" customFormat="1" ht="19.5" customHeight="1">
      <c r="A128" s="248" t="s">
        <v>148</v>
      </c>
      <c r="B128" s="249"/>
      <c r="C128" s="249"/>
      <c r="D128" s="249"/>
      <c r="E128" s="249"/>
      <c r="F128" s="249"/>
      <c r="G128" s="250"/>
      <c r="H128" s="139" t="s">
        <v>149</v>
      </c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1"/>
      <c r="BD128" s="127">
        <v>1</v>
      </c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9"/>
      <c r="BT128" s="127">
        <v>1</v>
      </c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9"/>
      <c r="DE128" s="133">
        <v>22125</v>
      </c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5"/>
      <c r="EP128" s="133"/>
      <c r="EQ128" s="134"/>
      <c r="ER128" s="134"/>
      <c r="ES128" s="134"/>
      <c r="ET128" s="134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4"/>
      <c r="FK128" s="134"/>
      <c r="FL128" s="134"/>
      <c r="FM128" s="134"/>
      <c r="FN128" s="134"/>
      <c r="FO128" s="134"/>
      <c r="FP128" s="135"/>
    </row>
    <row r="129" spans="1:172" s="4" customFormat="1" ht="24" customHeight="1">
      <c r="A129" s="30"/>
      <c r="B129" s="31"/>
      <c r="C129" s="31"/>
      <c r="D129" s="31"/>
      <c r="E129" s="31"/>
      <c r="F129" s="31"/>
      <c r="G129" s="32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6"/>
      <c r="BD129" s="127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9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4"/>
      <c r="CW129" s="224"/>
      <c r="CX129" s="224"/>
      <c r="CY129" s="224"/>
      <c r="CZ129" s="224"/>
      <c r="DA129" s="224"/>
      <c r="DB129" s="224"/>
      <c r="DC129" s="224"/>
      <c r="DD129" s="224"/>
      <c r="DE129" s="126">
        <f>SUM(DE123:DE128)</f>
        <v>100798.85</v>
      </c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>
        <f>SUM(EP127)</f>
        <v>0</v>
      </c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</row>
    <row r="130" spans="1:172" s="5" customFormat="1" ht="15" customHeight="1">
      <c r="A130" s="251"/>
      <c r="B130" s="251"/>
      <c r="C130" s="251"/>
      <c r="D130" s="251"/>
      <c r="E130" s="251"/>
      <c r="F130" s="251"/>
      <c r="G130" s="251"/>
      <c r="H130" s="277" t="s">
        <v>115</v>
      </c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77"/>
      <c r="BB130" s="277"/>
      <c r="BC130" s="278"/>
      <c r="BD130" s="279" t="s">
        <v>3</v>
      </c>
      <c r="BE130" s="280"/>
      <c r="BF130" s="280"/>
      <c r="BG130" s="280"/>
      <c r="BH130" s="280"/>
      <c r="BI130" s="280"/>
      <c r="BJ130" s="280"/>
      <c r="BK130" s="280"/>
      <c r="BL130" s="280"/>
      <c r="BM130" s="280"/>
      <c r="BN130" s="280"/>
      <c r="BO130" s="280"/>
      <c r="BP130" s="280"/>
      <c r="BQ130" s="280"/>
      <c r="BR130" s="280"/>
      <c r="BS130" s="281"/>
      <c r="BT130" s="318">
        <f>DE129+EP129</f>
        <v>100798.85</v>
      </c>
      <c r="BU130" s="280"/>
      <c r="BV130" s="280"/>
      <c r="BW130" s="280"/>
      <c r="BX130" s="280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  <c r="CP130" s="280"/>
      <c r="CQ130" s="280"/>
      <c r="CR130" s="280"/>
      <c r="CS130" s="280"/>
      <c r="CT130" s="280"/>
      <c r="CU130" s="280"/>
      <c r="CV130" s="280"/>
      <c r="CW130" s="280"/>
      <c r="CX130" s="280"/>
      <c r="CY130" s="280"/>
      <c r="CZ130" s="280"/>
      <c r="DA130" s="280"/>
      <c r="DB130" s="280"/>
      <c r="DC130" s="280"/>
      <c r="DD130" s="280"/>
      <c r="DE130" s="280"/>
      <c r="DF130" s="280"/>
      <c r="DG130" s="280"/>
      <c r="DH130" s="280"/>
      <c r="DI130" s="280"/>
      <c r="DJ130" s="280"/>
      <c r="DK130" s="280"/>
      <c r="DL130" s="280"/>
      <c r="DM130" s="280"/>
      <c r="DN130" s="280"/>
      <c r="DO130" s="280"/>
      <c r="DP130" s="280"/>
      <c r="DQ130" s="280"/>
      <c r="DR130" s="280"/>
      <c r="DS130" s="280"/>
      <c r="DT130" s="280"/>
      <c r="DU130" s="280"/>
      <c r="DV130" s="280"/>
      <c r="DW130" s="280"/>
      <c r="DX130" s="280"/>
      <c r="DY130" s="280"/>
      <c r="DZ130" s="280"/>
      <c r="EA130" s="280"/>
      <c r="EB130" s="280"/>
      <c r="EC130" s="280"/>
      <c r="ED130" s="280"/>
      <c r="EE130" s="280"/>
      <c r="EF130" s="280"/>
      <c r="EG130" s="280"/>
      <c r="EH130" s="280"/>
      <c r="EI130" s="280"/>
      <c r="EJ130" s="280"/>
      <c r="EK130" s="280"/>
      <c r="EL130" s="280"/>
      <c r="EM130" s="280"/>
      <c r="EN130" s="280"/>
      <c r="EO130" s="280"/>
      <c r="EP130" s="280"/>
      <c r="EQ130" s="280"/>
      <c r="ER130" s="280"/>
      <c r="ES130" s="280"/>
      <c r="ET130" s="280"/>
      <c r="EU130" s="280"/>
      <c r="EV130" s="280"/>
      <c r="EW130" s="280"/>
      <c r="EX130" s="280"/>
      <c r="EY130" s="280"/>
      <c r="EZ130" s="280"/>
      <c r="FA130" s="280"/>
      <c r="FB130" s="280"/>
      <c r="FC130" s="280"/>
      <c r="FD130" s="280"/>
      <c r="FE130" s="280"/>
      <c r="FF130" s="280"/>
      <c r="FG130" s="280"/>
      <c r="FH130" s="280"/>
      <c r="FI130" s="280"/>
      <c r="FJ130" s="280"/>
      <c r="FK130" s="280"/>
      <c r="FL130" s="280"/>
      <c r="FM130" s="280"/>
      <c r="FN130" s="280"/>
      <c r="FO130" s="280"/>
      <c r="FP130" s="281"/>
    </row>
    <row r="131" spans="1:172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</row>
    <row r="132" spans="1:172" ht="12" customHeight="1">
      <c r="A132" s="183" t="s">
        <v>90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  <c r="DE132" s="183"/>
      <c r="DF132" s="183"/>
      <c r="DG132" s="183"/>
      <c r="DH132" s="183"/>
      <c r="DI132" s="183"/>
      <c r="DJ132" s="183"/>
      <c r="DK132" s="183"/>
      <c r="DL132" s="183"/>
      <c r="DM132" s="183"/>
      <c r="DN132" s="183"/>
      <c r="DO132" s="183"/>
      <c r="DP132" s="183"/>
      <c r="DQ132" s="183"/>
      <c r="DR132" s="183"/>
      <c r="DS132" s="183"/>
      <c r="DT132" s="183"/>
      <c r="DU132" s="183"/>
      <c r="DV132" s="183"/>
      <c r="DW132" s="183"/>
      <c r="DX132" s="183"/>
      <c r="DY132" s="183"/>
      <c r="DZ132" s="183"/>
      <c r="EA132" s="183"/>
      <c r="EB132" s="183"/>
      <c r="EC132" s="183"/>
      <c r="ED132" s="183"/>
      <c r="EE132" s="183"/>
      <c r="EF132" s="183"/>
      <c r="EG132" s="183"/>
      <c r="EH132" s="183"/>
      <c r="EI132" s="183"/>
      <c r="EJ132" s="183"/>
      <c r="EK132" s="183"/>
      <c r="EL132" s="183"/>
      <c r="EM132" s="183"/>
      <c r="EN132" s="183"/>
      <c r="EO132" s="183"/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183"/>
      <c r="FG132" s="183"/>
      <c r="FH132" s="183"/>
      <c r="FI132" s="183"/>
      <c r="FJ132" s="183"/>
      <c r="FK132" s="183"/>
      <c r="FL132" s="183"/>
      <c r="FM132" s="183"/>
      <c r="FN132" s="183"/>
      <c r="FO132" s="183"/>
      <c r="FP132" s="183"/>
    </row>
    <row r="133" spans="1:172" ht="12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</row>
    <row r="134" spans="1:172" ht="12" customHeight="1">
      <c r="A134" s="34" t="s">
        <v>6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293" t="s">
        <v>53</v>
      </c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  <c r="AY134" s="293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  <c r="BJ134" s="293"/>
      <c r="BK134" s="293"/>
      <c r="BL134" s="293"/>
      <c r="BM134" s="293"/>
      <c r="BN134" s="293"/>
      <c r="BO134" s="293"/>
      <c r="BP134" s="293"/>
      <c r="BQ134" s="293"/>
      <c r="BR134" s="293"/>
      <c r="BS134" s="293"/>
      <c r="BT134" s="293"/>
      <c r="BU134" s="293"/>
      <c r="BV134" s="293"/>
      <c r="BW134" s="293"/>
      <c r="BX134" s="293"/>
      <c r="BY134" s="293"/>
      <c r="BZ134" s="293"/>
      <c r="CA134" s="293"/>
      <c r="CB134" s="293"/>
      <c r="CC134" s="293"/>
      <c r="CD134" s="293"/>
      <c r="CE134" s="293"/>
      <c r="CF134" s="293"/>
      <c r="CG134" s="293"/>
      <c r="CH134" s="293"/>
      <c r="CI134" s="293"/>
      <c r="CJ134" s="293"/>
      <c r="CK134" s="293"/>
      <c r="CL134" s="293"/>
      <c r="CM134" s="293"/>
      <c r="CN134" s="293"/>
      <c r="CO134" s="293"/>
      <c r="CP134" s="293"/>
      <c r="CQ134" s="293"/>
      <c r="CR134" s="293"/>
      <c r="CS134" s="293"/>
      <c r="CT134" s="293"/>
      <c r="CU134" s="293"/>
      <c r="CV134" s="293"/>
      <c r="CW134" s="293"/>
      <c r="CX134" s="293"/>
      <c r="CY134" s="293"/>
      <c r="CZ134" s="293"/>
      <c r="DA134" s="293"/>
      <c r="DB134" s="293"/>
      <c r="DC134" s="293"/>
      <c r="DD134" s="293"/>
      <c r="DE134" s="293"/>
      <c r="DF134" s="293"/>
      <c r="DG134" s="293"/>
      <c r="DH134" s="293"/>
      <c r="DI134" s="293"/>
      <c r="DJ134" s="293"/>
      <c r="DK134" s="293"/>
      <c r="DL134" s="293"/>
      <c r="DM134" s="293"/>
      <c r="DN134" s="293"/>
      <c r="DO134" s="293"/>
      <c r="DP134" s="293"/>
      <c r="DQ134" s="293"/>
      <c r="DR134" s="293"/>
      <c r="DS134" s="293"/>
      <c r="DT134" s="293"/>
      <c r="DU134" s="293"/>
      <c r="DV134" s="293"/>
      <c r="DW134" s="293"/>
      <c r="DX134" s="293"/>
      <c r="DY134" s="293"/>
      <c r="DZ134" s="293"/>
      <c r="EA134" s="293"/>
      <c r="EB134" s="293"/>
      <c r="EC134" s="293"/>
      <c r="ED134" s="293"/>
      <c r="EE134" s="293"/>
      <c r="EF134" s="293"/>
      <c r="EG134" s="293"/>
      <c r="EH134" s="293"/>
      <c r="EI134" s="293"/>
      <c r="EJ134" s="293"/>
      <c r="EK134" s="293"/>
      <c r="EL134" s="293"/>
      <c r="EM134" s="293"/>
      <c r="EN134" s="293"/>
      <c r="EO134" s="293"/>
      <c r="EP134" s="293"/>
      <c r="EQ134" s="293"/>
      <c r="ER134" s="293"/>
      <c r="ES134" s="293"/>
      <c r="ET134" s="293"/>
      <c r="EU134" s="293"/>
      <c r="EV134" s="293"/>
      <c r="EW134" s="293"/>
      <c r="EX134" s="293"/>
      <c r="EY134" s="293"/>
      <c r="EZ134" s="293"/>
      <c r="FA134" s="293"/>
      <c r="FB134" s="293"/>
      <c r="FC134" s="293"/>
      <c r="FD134" s="293"/>
      <c r="FE134" s="293"/>
      <c r="FF134" s="293"/>
      <c r="FG134" s="293"/>
      <c r="FH134" s="293"/>
      <c r="FI134" s="293"/>
      <c r="FJ134" s="293"/>
      <c r="FK134" s="293"/>
      <c r="FL134" s="293"/>
      <c r="FM134" s="293"/>
      <c r="FN134" s="293"/>
      <c r="FO134" s="293"/>
      <c r="FP134" s="293"/>
    </row>
    <row r="135" spans="1:172" s="6" customFormat="1" ht="14.25">
      <c r="A135" s="231" t="s">
        <v>5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P135" s="272" t="s">
        <v>54</v>
      </c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272"/>
      <c r="ED135" s="272"/>
      <c r="EE135" s="272"/>
      <c r="EF135" s="272"/>
      <c r="EG135" s="272"/>
      <c r="EH135" s="272"/>
      <c r="EI135" s="272"/>
      <c r="EJ135" s="272"/>
      <c r="EK135" s="272"/>
      <c r="EL135" s="272"/>
      <c r="EM135" s="272"/>
      <c r="EN135" s="272"/>
      <c r="EO135" s="272"/>
      <c r="EP135" s="272"/>
      <c r="EQ135" s="272"/>
      <c r="ER135" s="272"/>
      <c r="ES135" s="272"/>
      <c r="ET135" s="272"/>
      <c r="EU135" s="272"/>
      <c r="EV135" s="272"/>
      <c r="EW135" s="272"/>
      <c r="EX135" s="272"/>
      <c r="EY135" s="272"/>
      <c r="EZ135" s="272"/>
      <c r="FA135" s="272"/>
      <c r="FB135" s="272"/>
      <c r="FC135" s="272"/>
      <c r="FD135" s="272"/>
      <c r="FE135" s="272"/>
      <c r="FF135" s="272"/>
      <c r="FG135" s="272"/>
      <c r="FH135" s="272"/>
      <c r="FI135" s="272"/>
      <c r="FJ135" s="272"/>
      <c r="FK135" s="272"/>
      <c r="FL135" s="272"/>
      <c r="FM135" s="272"/>
      <c r="FN135" s="272"/>
      <c r="FO135" s="272"/>
      <c r="FP135" s="272"/>
    </row>
    <row r="136" ht="15" customHeight="1">
      <c r="A136" s="14" t="s">
        <v>56</v>
      </c>
    </row>
    <row r="137" spans="1:172" ht="59.25" customHeight="1">
      <c r="A137" s="252" t="s">
        <v>0</v>
      </c>
      <c r="B137" s="253"/>
      <c r="C137" s="253"/>
      <c r="D137" s="253"/>
      <c r="E137" s="253"/>
      <c r="F137" s="253"/>
      <c r="G137" s="254"/>
      <c r="H137" s="252" t="s">
        <v>9</v>
      </c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4"/>
      <c r="BD137" s="189" t="s">
        <v>49</v>
      </c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1"/>
      <c r="BT137" s="184" t="s">
        <v>50</v>
      </c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  <c r="DE137" s="184" t="s">
        <v>113</v>
      </c>
      <c r="DF137" s="184"/>
      <c r="DG137" s="184"/>
      <c r="DH137" s="184"/>
      <c r="DI137" s="184"/>
      <c r="DJ137" s="184"/>
      <c r="DK137" s="184"/>
      <c r="DL137" s="184"/>
      <c r="DM137" s="184"/>
      <c r="DN137" s="184"/>
      <c r="DO137" s="184"/>
      <c r="DP137" s="184"/>
      <c r="DQ137" s="184"/>
      <c r="DR137" s="184"/>
      <c r="DS137" s="184"/>
      <c r="DT137" s="184"/>
      <c r="DU137" s="184"/>
      <c r="DV137" s="184"/>
      <c r="DW137" s="184"/>
      <c r="DX137" s="184"/>
      <c r="DY137" s="184"/>
      <c r="DZ137" s="184"/>
      <c r="EA137" s="184"/>
      <c r="EB137" s="184"/>
      <c r="EC137" s="184"/>
      <c r="ED137" s="184"/>
      <c r="EE137" s="184"/>
      <c r="EF137" s="184"/>
      <c r="EG137" s="184"/>
      <c r="EH137" s="184"/>
      <c r="EI137" s="184"/>
      <c r="EJ137" s="184"/>
      <c r="EK137" s="184"/>
      <c r="EL137" s="184"/>
      <c r="EM137" s="184"/>
      <c r="EN137" s="184"/>
      <c r="EO137" s="184"/>
      <c r="EP137" s="184"/>
      <c r="EQ137" s="184" t="s">
        <v>114</v>
      </c>
      <c r="ER137" s="184"/>
      <c r="ES137" s="184"/>
      <c r="ET137" s="184"/>
      <c r="EU137" s="184"/>
      <c r="EV137" s="184"/>
      <c r="EW137" s="184"/>
      <c r="EX137" s="184"/>
      <c r="EY137" s="184"/>
      <c r="EZ137" s="184"/>
      <c r="FA137" s="184"/>
      <c r="FB137" s="184"/>
      <c r="FC137" s="184"/>
      <c r="FD137" s="184"/>
      <c r="FE137" s="184"/>
      <c r="FF137" s="184"/>
      <c r="FG137" s="184"/>
      <c r="FH137" s="184"/>
      <c r="FI137" s="184"/>
      <c r="FJ137" s="184"/>
      <c r="FK137" s="184"/>
      <c r="FL137" s="184"/>
      <c r="FM137" s="184"/>
      <c r="FN137" s="184"/>
      <c r="FO137" s="184"/>
      <c r="FP137" s="184"/>
    </row>
    <row r="138" spans="1:172" ht="12" customHeight="1">
      <c r="A138" s="152">
        <v>1</v>
      </c>
      <c r="B138" s="152"/>
      <c r="C138" s="152"/>
      <c r="D138" s="152"/>
      <c r="E138" s="152"/>
      <c r="F138" s="152"/>
      <c r="G138" s="152"/>
      <c r="H138" s="155">
        <v>2</v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7"/>
      <c r="BD138" s="155">
        <v>3</v>
      </c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7"/>
      <c r="BT138" s="152">
        <v>4</v>
      </c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2"/>
      <c r="DA138" s="152"/>
      <c r="DB138" s="152"/>
      <c r="DC138" s="152"/>
      <c r="DD138" s="152"/>
      <c r="DE138" s="152">
        <v>5</v>
      </c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2"/>
      <c r="ED138" s="152"/>
      <c r="EE138" s="152"/>
      <c r="EF138" s="152"/>
      <c r="EG138" s="152"/>
      <c r="EH138" s="152"/>
      <c r="EI138" s="152"/>
      <c r="EJ138" s="152"/>
      <c r="EK138" s="152"/>
      <c r="EL138" s="152"/>
      <c r="EM138" s="152"/>
      <c r="EN138" s="152"/>
      <c r="EO138" s="152"/>
      <c r="EP138" s="152"/>
      <c r="EQ138" s="152">
        <v>6</v>
      </c>
      <c r="ER138" s="152"/>
      <c r="ES138" s="152"/>
      <c r="ET138" s="152"/>
      <c r="EU138" s="152"/>
      <c r="EV138" s="152"/>
      <c r="EW138" s="152"/>
      <c r="EX138" s="152"/>
      <c r="EY138" s="152"/>
      <c r="EZ138" s="152"/>
      <c r="FA138" s="152"/>
      <c r="FB138" s="152"/>
      <c r="FC138" s="152"/>
      <c r="FD138" s="152"/>
      <c r="FE138" s="152"/>
      <c r="FF138" s="152"/>
      <c r="FG138" s="152"/>
      <c r="FH138" s="152"/>
      <c r="FI138" s="152"/>
      <c r="FJ138" s="152"/>
      <c r="FK138" s="152"/>
      <c r="FL138" s="152"/>
      <c r="FM138" s="152"/>
      <c r="FN138" s="152"/>
      <c r="FO138" s="152"/>
      <c r="FP138" s="152"/>
    </row>
    <row r="139" spans="1:172" ht="15.75" customHeight="1">
      <c r="A139" s="119" t="s">
        <v>17</v>
      </c>
      <c r="B139" s="119"/>
      <c r="C139" s="119"/>
      <c r="D139" s="119"/>
      <c r="E139" s="119"/>
      <c r="F139" s="119"/>
      <c r="G139" s="119"/>
      <c r="H139" s="258" t="s">
        <v>129</v>
      </c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62">
        <v>1</v>
      </c>
      <c r="BE139" s="262"/>
      <c r="BF139" s="262"/>
      <c r="BG139" s="262"/>
      <c r="BH139" s="262"/>
      <c r="BI139" s="262"/>
      <c r="BJ139" s="262"/>
      <c r="BK139" s="262"/>
      <c r="BL139" s="262"/>
      <c r="BM139" s="262"/>
      <c r="BN139" s="262"/>
      <c r="BO139" s="262"/>
      <c r="BP139" s="262"/>
      <c r="BQ139" s="262"/>
      <c r="BR139" s="262"/>
      <c r="BS139" s="262"/>
      <c r="BT139" s="224">
        <v>1</v>
      </c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4"/>
      <c r="CH139" s="224"/>
      <c r="CI139" s="224"/>
      <c r="CJ139" s="224"/>
      <c r="CK139" s="224"/>
      <c r="CL139" s="224"/>
      <c r="CM139" s="224"/>
      <c r="CN139" s="224"/>
      <c r="CO139" s="224"/>
      <c r="CP139" s="224"/>
      <c r="CQ139" s="224"/>
      <c r="CR139" s="224"/>
      <c r="CS139" s="224"/>
      <c r="CT139" s="224"/>
      <c r="CU139" s="224"/>
      <c r="CV139" s="224"/>
      <c r="CW139" s="224"/>
      <c r="CX139" s="224"/>
      <c r="CY139" s="224"/>
      <c r="CZ139" s="224"/>
      <c r="DA139" s="224"/>
      <c r="DB139" s="224"/>
      <c r="DC139" s="224"/>
      <c r="DD139" s="224"/>
      <c r="DE139" s="126">
        <v>800</v>
      </c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308"/>
      <c r="ER139" s="273"/>
      <c r="ES139" s="273"/>
      <c r="ET139" s="273"/>
      <c r="EU139" s="273"/>
      <c r="EV139" s="273"/>
      <c r="EW139" s="273"/>
      <c r="EX139" s="273"/>
      <c r="EY139" s="273"/>
      <c r="EZ139" s="273"/>
      <c r="FA139" s="273"/>
      <c r="FB139" s="273"/>
      <c r="FC139" s="273"/>
      <c r="FD139" s="273"/>
      <c r="FE139" s="273"/>
      <c r="FF139" s="273"/>
      <c r="FG139" s="273"/>
      <c r="FH139" s="273"/>
      <c r="FI139" s="273"/>
      <c r="FJ139" s="273"/>
      <c r="FK139" s="273"/>
      <c r="FL139" s="273"/>
      <c r="FM139" s="273"/>
      <c r="FN139" s="273"/>
      <c r="FO139" s="273"/>
      <c r="FP139" s="273"/>
    </row>
    <row r="140" spans="1:172" ht="21.75" customHeight="1">
      <c r="A140" s="119" t="s">
        <v>21</v>
      </c>
      <c r="B140" s="119"/>
      <c r="C140" s="119"/>
      <c r="D140" s="119"/>
      <c r="E140" s="119"/>
      <c r="F140" s="119"/>
      <c r="G140" s="119"/>
      <c r="H140" s="336" t="s">
        <v>133</v>
      </c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  <c r="BC140" s="338"/>
      <c r="BD140" s="158">
        <v>1</v>
      </c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60"/>
      <c r="BT140" s="224">
        <v>1</v>
      </c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4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4"/>
      <c r="CW140" s="224"/>
      <c r="CX140" s="224"/>
      <c r="CY140" s="224"/>
      <c r="CZ140" s="224"/>
      <c r="DA140" s="224"/>
      <c r="DB140" s="224"/>
      <c r="DC140" s="224"/>
      <c r="DD140" s="224"/>
      <c r="DE140" s="126">
        <v>12961.55</v>
      </c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273"/>
      <c r="ER140" s="273"/>
      <c r="ES140" s="273"/>
      <c r="ET140" s="273"/>
      <c r="EU140" s="273"/>
      <c r="EV140" s="273"/>
      <c r="EW140" s="273"/>
      <c r="EX140" s="273"/>
      <c r="EY140" s="273"/>
      <c r="EZ140" s="273"/>
      <c r="FA140" s="273"/>
      <c r="FB140" s="273"/>
      <c r="FC140" s="273"/>
      <c r="FD140" s="273"/>
      <c r="FE140" s="273"/>
      <c r="FF140" s="273"/>
      <c r="FG140" s="273"/>
      <c r="FH140" s="273"/>
      <c r="FI140" s="273"/>
      <c r="FJ140" s="273"/>
      <c r="FK140" s="273"/>
      <c r="FL140" s="273"/>
      <c r="FM140" s="273"/>
      <c r="FN140" s="273"/>
      <c r="FO140" s="273"/>
      <c r="FP140" s="273"/>
    </row>
    <row r="141" spans="1:172" ht="17.25" customHeight="1">
      <c r="A141" s="148" t="s">
        <v>27</v>
      </c>
      <c r="B141" s="149"/>
      <c r="C141" s="149"/>
      <c r="D141" s="149"/>
      <c r="E141" s="149"/>
      <c r="F141" s="149"/>
      <c r="G141" s="150"/>
      <c r="H141" s="139" t="s">
        <v>150</v>
      </c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1"/>
      <c r="BD141" s="158">
        <v>1</v>
      </c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60"/>
      <c r="BT141" s="127">
        <v>1</v>
      </c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9"/>
      <c r="DE141" s="133">
        <v>7030</v>
      </c>
      <c r="DF141" s="134"/>
      <c r="DG141" s="134"/>
      <c r="DH141" s="134"/>
      <c r="DI141" s="134"/>
      <c r="DJ141" s="134"/>
      <c r="DK141" s="134"/>
      <c r="DL141" s="134"/>
      <c r="DM141" s="134"/>
      <c r="DN141" s="134"/>
      <c r="DO141" s="134"/>
      <c r="DP141" s="134"/>
      <c r="DQ141" s="134"/>
      <c r="DR141" s="134"/>
      <c r="DS141" s="134"/>
      <c r="DT141" s="134"/>
      <c r="DU141" s="134"/>
      <c r="DV141" s="134"/>
      <c r="DW141" s="134"/>
      <c r="DX141" s="134"/>
      <c r="DY141" s="134"/>
      <c r="DZ141" s="134"/>
      <c r="EA141" s="134"/>
      <c r="EB141" s="134"/>
      <c r="EC141" s="134"/>
      <c r="ED141" s="134"/>
      <c r="EE141" s="134"/>
      <c r="EF141" s="134"/>
      <c r="EG141" s="134"/>
      <c r="EH141" s="134"/>
      <c r="EI141" s="134"/>
      <c r="EJ141" s="134"/>
      <c r="EK141" s="134"/>
      <c r="EL141" s="134"/>
      <c r="EM141" s="134"/>
      <c r="EN141" s="134"/>
      <c r="EO141" s="134"/>
      <c r="EP141" s="135"/>
      <c r="EQ141" s="133"/>
      <c r="ER141" s="134"/>
      <c r="ES141" s="134"/>
      <c r="ET141" s="134"/>
      <c r="EU141" s="134"/>
      <c r="EV141" s="134"/>
      <c r="EW141" s="134"/>
      <c r="EX141" s="134"/>
      <c r="EY141" s="134"/>
      <c r="EZ141" s="134"/>
      <c r="FA141" s="134"/>
      <c r="FB141" s="134"/>
      <c r="FC141" s="134"/>
      <c r="FD141" s="134"/>
      <c r="FE141" s="134"/>
      <c r="FF141" s="134"/>
      <c r="FG141" s="134"/>
      <c r="FH141" s="134"/>
      <c r="FI141" s="134"/>
      <c r="FJ141" s="134"/>
      <c r="FK141" s="134"/>
      <c r="FL141" s="134"/>
      <c r="FM141" s="134"/>
      <c r="FN141" s="134"/>
      <c r="FO141" s="134"/>
      <c r="FP141" s="135"/>
    </row>
    <row r="142" spans="1:172" ht="13.5" customHeight="1">
      <c r="A142" s="148" t="s">
        <v>55</v>
      </c>
      <c r="B142" s="149"/>
      <c r="C142" s="149"/>
      <c r="D142" s="149"/>
      <c r="E142" s="149"/>
      <c r="F142" s="149"/>
      <c r="G142" s="150"/>
      <c r="H142" s="258" t="s">
        <v>134</v>
      </c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62">
        <v>1</v>
      </c>
      <c r="BE142" s="262"/>
      <c r="BF142" s="262"/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262"/>
      <c r="BT142" s="224">
        <v>1</v>
      </c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4"/>
      <c r="DB142" s="224"/>
      <c r="DC142" s="224"/>
      <c r="DD142" s="224"/>
      <c r="DE142" s="126">
        <v>6300</v>
      </c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273"/>
      <c r="ER142" s="273"/>
      <c r="ES142" s="273"/>
      <c r="ET142" s="273"/>
      <c r="EU142" s="273"/>
      <c r="EV142" s="273"/>
      <c r="EW142" s="273"/>
      <c r="EX142" s="273"/>
      <c r="EY142" s="273"/>
      <c r="EZ142" s="273"/>
      <c r="FA142" s="273"/>
      <c r="FB142" s="273"/>
      <c r="FC142" s="273"/>
      <c r="FD142" s="273"/>
      <c r="FE142" s="273"/>
      <c r="FF142" s="273"/>
      <c r="FG142" s="273"/>
      <c r="FH142" s="273"/>
      <c r="FI142" s="273"/>
      <c r="FJ142" s="273"/>
      <c r="FK142" s="273"/>
      <c r="FL142" s="273"/>
      <c r="FM142" s="273"/>
      <c r="FN142" s="273"/>
      <c r="FO142" s="273"/>
      <c r="FP142" s="273"/>
    </row>
    <row r="143" spans="1:172" ht="13.5" customHeight="1" hidden="1">
      <c r="A143" s="148" t="s">
        <v>55</v>
      </c>
      <c r="B143" s="149"/>
      <c r="C143" s="149"/>
      <c r="D143" s="149"/>
      <c r="E143" s="149"/>
      <c r="F143" s="149"/>
      <c r="G143" s="150"/>
      <c r="H143" s="255" t="s">
        <v>135</v>
      </c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  <c r="AO143" s="256"/>
      <c r="AP143" s="256"/>
      <c r="AQ143" s="256"/>
      <c r="AR143" s="256"/>
      <c r="AS143" s="256"/>
      <c r="AT143" s="256"/>
      <c r="AU143" s="256"/>
      <c r="AV143" s="256"/>
      <c r="AW143" s="256"/>
      <c r="AX143" s="256"/>
      <c r="AY143" s="256"/>
      <c r="AZ143" s="256"/>
      <c r="BA143" s="256"/>
      <c r="BB143" s="256"/>
      <c r="BC143" s="257"/>
      <c r="BD143" s="158">
        <v>1</v>
      </c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60"/>
      <c r="BT143" s="224">
        <v>1</v>
      </c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4"/>
      <c r="DB143" s="224"/>
      <c r="DC143" s="224"/>
      <c r="DD143" s="224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273"/>
      <c r="ER143" s="273"/>
      <c r="ES143" s="273"/>
      <c r="ET143" s="273"/>
      <c r="EU143" s="273"/>
      <c r="EV143" s="273"/>
      <c r="EW143" s="273"/>
      <c r="EX143" s="273"/>
      <c r="EY143" s="273"/>
      <c r="EZ143" s="273"/>
      <c r="FA143" s="273"/>
      <c r="FB143" s="273"/>
      <c r="FC143" s="273"/>
      <c r="FD143" s="273"/>
      <c r="FE143" s="273"/>
      <c r="FF143" s="273"/>
      <c r="FG143" s="273"/>
      <c r="FH143" s="273"/>
      <c r="FI143" s="273"/>
      <c r="FJ143" s="273"/>
      <c r="FK143" s="273"/>
      <c r="FL143" s="273"/>
      <c r="FM143" s="273"/>
      <c r="FN143" s="273"/>
      <c r="FO143" s="273"/>
      <c r="FP143" s="273"/>
    </row>
    <row r="144" spans="1:172" ht="15" customHeight="1">
      <c r="A144" s="148" t="s">
        <v>57</v>
      </c>
      <c r="B144" s="149"/>
      <c r="C144" s="149"/>
      <c r="D144" s="149"/>
      <c r="E144" s="149"/>
      <c r="F144" s="149"/>
      <c r="G144" s="150"/>
      <c r="H144" s="139" t="s">
        <v>136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1"/>
      <c r="BD144" s="262">
        <v>1</v>
      </c>
      <c r="BE144" s="262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2"/>
      <c r="BT144" s="224">
        <v>1</v>
      </c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126">
        <v>437.25</v>
      </c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273"/>
      <c r="ER144" s="273"/>
      <c r="ES144" s="273"/>
      <c r="ET144" s="273"/>
      <c r="EU144" s="273"/>
      <c r="EV144" s="273"/>
      <c r="EW144" s="273"/>
      <c r="EX144" s="273"/>
      <c r="EY144" s="273"/>
      <c r="EZ144" s="273"/>
      <c r="FA144" s="273"/>
      <c r="FB144" s="273"/>
      <c r="FC144" s="273"/>
      <c r="FD144" s="273"/>
      <c r="FE144" s="273"/>
      <c r="FF144" s="273"/>
      <c r="FG144" s="273"/>
      <c r="FH144" s="273"/>
      <c r="FI144" s="273"/>
      <c r="FJ144" s="273"/>
      <c r="FK144" s="273"/>
      <c r="FL144" s="273"/>
      <c r="FM144" s="273"/>
      <c r="FN144" s="273"/>
      <c r="FO144" s="273"/>
      <c r="FP144" s="273"/>
    </row>
    <row r="145" spans="1:172" ht="12" customHeight="1">
      <c r="A145" s="52"/>
      <c r="B145" s="53"/>
      <c r="C145" s="53"/>
      <c r="D145" s="53"/>
      <c r="E145" s="53"/>
      <c r="F145" s="53"/>
      <c r="G145" s="54"/>
      <c r="H145" s="11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6"/>
      <c r="BT145" s="57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126">
        <f>SUM(DE139:DE144)</f>
        <v>27528.8</v>
      </c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</row>
    <row r="146" spans="1:172" ht="12" customHeight="1">
      <c r="A146" s="119"/>
      <c r="B146" s="119"/>
      <c r="C146" s="119"/>
      <c r="D146" s="119"/>
      <c r="E146" s="119"/>
      <c r="F146" s="119"/>
      <c r="G146" s="119"/>
      <c r="H146" s="274" t="s">
        <v>2</v>
      </c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  <c r="AV146" s="275"/>
      <c r="AW146" s="275"/>
      <c r="AX146" s="275"/>
      <c r="AY146" s="275"/>
      <c r="AZ146" s="275"/>
      <c r="BA146" s="275"/>
      <c r="BB146" s="275"/>
      <c r="BC146" s="275"/>
      <c r="BD146" s="275"/>
      <c r="BE146" s="275"/>
      <c r="BF146" s="275"/>
      <c r="BG146" s="275"/>
      <c r="BH146" s="275"/>
      <c r="BI146" s="275"/>
      <c r="BJ146" s="275"/>
      <c r="BK146" s="275"/>
      <c r="BL146" s="275"/>
      <c r="BM146" s="275"/>
      <c r="BN146" s="275"/>
      <c r="BO146" s="275"/>
      <c r="BP146" s="275"/>
      <c r="BQ146" s="275"/>
      <c r="BR146" s="275"/>
      <c r="BS146" s="276"/>
      <c r="BT146" s="318">
        <f>DE145+EQ145</f>
        <v>27528.8</v>
      </c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280"/>
      <c r="CO146" s="280"/>
      <c r="CP146" s="280"/>
      <c r="CQ146" s="280"/>
      <c r="CR146" s="280"/>
      <c r="CS146" s="280"/>
      <c r="CT146" s="280"/>
      <c r="CU146" s="280"/>
      <c r="CV146" s="280"/>
      <c r="CW146" s="280"/>
      <c r="CX146" s="280"/>
      <c r="CY146" s="280"/>
      <c r="CZ146" s="280"/>
      <c r="DA146" s="280"/>
      <c r="DB146" s="280"/>
      <c r="DC146" s="280"/>
      <c r="DD146" s="280"/>
      <c r="DE146" s="280"/>
      <c r="DF146" s="280"/>
      <c r="DG146" s="280"/>
      <c r="DH146" s="280"/>
      <c r="DI146" s="280"/>
      <c r="DJ146" s="280"/>
      <c r="DK146" s="280"/>
      <c r="DL146" s="280"/>
      <c r="DM146" s="280"/>
      <c r="DN146" s="280"/>
      <c r="DO146" s="280"/>
      <c r="DP146" s="280"/>
      <c r="DQ146" s="280"/>
      <c r="DR146" s="280"/>
      <c r="DS146" s="280"/>
      <c r="DT146" s="280"/>
      <c r="DU146" s="280"/>
      <c r="DV146" s="280"/>
      <c r="DW146" s="280"/>
      <c r="DX146" s="280"/>
      <c r="DY146" s="280"/>
      <c r="DZ146" s="280"/>
      <c r="EA146" s="280"/>
      <c r="EB146" s="280"/>
      <c r="EC146" s="280"/>
      <c r="ED146" s="280"/>
      <c r="EE146" s="280"/>
      <c r="EF146" s="280"/>
      <c r="EG146" s="280"/>
      <c r="EH146" s="280"/>
      <c r="EI146" s="280"/>
      <c r="EJ146" s="280"/>
      <c r="EK146" s="280"/>
      <c r="EL146" s="280"/>
      <c r="EM146" s="280"/>
      <c r="EN146" s="280"/>
      <c r="EO146" s="280"/>
      <c r="EP146" s="280"/>
      <c r="EQ146" s="280"/>
      <c r="ER146" s="280"/>
      <c r="ES146" s="280"/>
      <c r="ET146" s="280"/>
      <c r="EU146" s="280"/>
      <c r="EV146" s="280"/>
      <c r="EW146" s="280"/>
      <c r="EX146" s="280"/>
      <c r="EY146" s="280"/>
      <c r="EZ146" s="280"/>
      <c r="FA146" s="280"/>
      <c r="FB146" s="280"/>
      <c r="FC146" s="280"/>
      <c r="FD146" s="280"/>
      <c r="FE146" s="280"/>
      <c r="FF146" s="280"/>
      <c r="FG146" s="280"/>
      <c r="FH146" s="280"/>
      <c r="FI146" s="280"/>
      <c r="FJ146" s="280"/>
      <c r="FK146" s="280"/>
      <c r="FL146" s="280"/>
      <c r="FM146" s="280"/>
      <c r="FN146" s="280"/>
      <c r="FO146" s="280"/>
      <c r="FP146" s="281"/>
    </row>
    <row r="148" spans="1:141" ht="12" customHeight="1" hidden="1">
      <c r="A148" s="183" t="s">
        <v>122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3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183"/>
      <c r="DK148" s="183"/>
      <c r="DL148" s="183"/>
      <c r="DM148" s="183"/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</row>
    <row r="149" spans="1:141" ht="18" customHeight="1" hidden="1">
      <c r="A149" s="231" t="s">
        <v>5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72" t="s">
        <v>54</v>
      </c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272"/>
      <c r="BL149" s="272"/>
      <c r="BM149" s="272"/>
      <c r="BN149" s="272"/>
      <c r="BO149" s="272"/>
      <c r="BP149" s="272"/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2"/>
      <c r="CY149" s="272"/>
      <c r="CZ149" s="272"/>
      <c r="DA149" s="272"/>
      <c r="DB149" s="272"/>
      <c r="DC149" s="272"/>
      <c r="DD149" s="272"/>
      <c r="DE149" s="272"/>
      <c r="DF149" s="272"/>
      <c r="DG149" s="272"/>
      <c r="DH149" s="272"/>
      <c r="DI149" s="272"/>
      <c r="DJ149" s="272"/>
      <c r="DK149" s="272"/>
      <c r="DL149" s="272"/>
      <c r="DM149" s="272"/>
      <c r="DN149" s="272"/>
      <c r="DO149" s="272"/>
      <c r="DP149" s="272"/>
      <c r="DQ149" s="272"/>
      <c r="DR149" s="272"/>
      <c r="DS149" s="272"/>
      <c r="DT149" s="272"/>
      <c r="DU149" s="272"/>
      <c r="DV149" s="272"/>
      <c r="DW149" s="272"/>
      <c r="DX149" s="272"/>
      <c r="DY149" s="272"/>
      <c r="DZ149" s="272"/>
      <c r="EA149" s="272"/>
      <c r="EB149" s="272"/>
      <c r="EC149" s="272"/>
      <c r="ED149" s="272"/>
      <c r="EE149" s="272"/>
      <c r="EF149" s="272"/>
      <c r="EG149" s="272"/>
      <c r="EH149" s="272"/>
      <c r="EI149" s="272"/>
      <c r="EJ149" s="272"/>
      <c r="EK149" s="272"/>
    </row>
    <row r="150" ht="18" customHeight="1" hidden="1">
      <c r="A150" s="14" t="s">
        <v>56</v>
      </c>
    </row>
    <row r="151" spans="1:141" ht="51.75" customHeight="1" hidden="1">
      <c r="A151" s="264" t="s">
        <v>0</v>
      </c>
      <c r="B151" s="265"/>
      <c r="C151" s="265"/>
      <c r="D151" s="265"/>
      <c r="E151" s="265"/>
      <c r="F151" s="265"/>
      <c r="G151" s="266"/>
      <c r="H151" s="309" t="s">
        <v>9</v>
      </c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 t="s">
        <v>49</v>
      </c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21" t="s">
        <v>123</v>
      </c>
      <c r="CC151" s="322"/>
      <c r="CD151" s="322"/>
      <c r="CE151" s="322"/>
      <c r="CF151" s="322"/>
      <c r="CG151" s="322"/>
      <c r="CH151" s="322"/>
      <c r="CI151" s="322"/>
      <c r="CJ151" s="322"/>
      <c r="CK151" s="322"/>
      <c r="CL151" s="322"/>
      <c r="CM151" s="322"/>
      <c r="CN151" s="322"/>
      <c r="CO151" s="322"/>
      <c r="CP151" s="322"/>
      <c r="CQ151" s="322"/>
      <c r="CR151" s="322"/>
      <c r="CS151" s="322"/>
      <c r="CT151" s="322"/>
      <c r="CU151" s="322"/>
      <c r="CV151" s="322"/>
      <c r="CW151" s="322"/>
      <c r="CX151" s="322"/>
      <c r="CY151" s="322"/>
      <c r="CZ151" s="322"/>
      <c r="DA151" s="323"/>
      <c r="DB151" s="315" t="s">
        <v>124</v>
      </c>
      <c r="DC151" s="316"/>
      <c r="DD151" s="316"/>
      <c r="DE151" s="316"/>
      <c r="DF151" s="316"/>
      <c r="DG151" s="316"/>
      <c r="DH151" s="316"/>
      <c r="DI151" s="316"/>
      <c r="DJ151" s="316"/>
      <c r="DK151" s="316"/>
      <c r="DL151" s="316"/>
      <c r="DM151" s="316"/>
      <c r="DN151" s="316"/>
      <c r="DO151" s="316"/>
      <c r="DP151" s="316"/>
      <c r="DQ151" s="316"/>
      <c r="DR151" s="316"/>
      <c r="DS151" s="317"/>
      <c r="DT151" s="309" t="s">
        <v>125</v>
      </c>
      <c r="DU151" s="309"/>
      <c r="DV151" s="309"/>
      <c r="DW151" s="309"/>
      <c r="DX151" s="309"/>
      <c r="DY151" s="309"/>
      <c r="DZ151" s="309"/>
      <c r="EA151" s="309"/>
      <c r="EB151" s="309"/>
      <c r="EC151" s="309"/>
      <c r="ED151" s="309"/>
      <c r="EE151" s="309"/>
      <c r="EF151" s="309"/>
      <c r="EG151" s="309"/>
      <c r="EH151" s="309"/>
      <c r="EI151" s="309"/>
      <c r="EJ151" s="309"/>
      <c r="EK151" s="309"/>
    </row>
    <row r="152" spans="1:141" ht="14.25" customHeight="1" hidden="1">
      <c r="A152" s="203">
        <v>1</v>
      </c>
      <c r="B152" s="203"/>
      <c r="C152" s="203"/>
      <c r="D152" s="203"/>
      <c r="E152" s="203"/>
      <c r="F152" s="203"/>
      <c r="G152" s="203"/>
      <c r="H152" s="203">
        <v>2</v>
      </c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97">
        <v>3</v>
      </c>
      <c r="BE152" s="297"/>
      <c r="BF152" s="297"/>
      <c r="BG152" s="297"/>
      <c r="BH152" s="297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7"/>
      <c r="BV152" s="297"/>
      <c r="BW152" s="297"/>
      <c r="BX152" s="297"/>
      <c r="BY152" s="297"/>
      <c r="BZ152" s="297"/>
      <c r="CA152" s="297"/>
      <c r="CB152" s="298">
        <v>4</v>
      </c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  <c r="CW152" s="299"/>
      <c r="CX152" s="299"/>
      <c r="CY152" s="299"/>
      <c r="CZ152" s="299"/>
      <c r="DA152" s="300"/>
      <c r="DB152" s="298">
        <v>5</v>
      </c>
      <c r="DC152" s="299"/>
      <c r="DD152" s="299"/>
      <c r="DE152" s="299"/>
      <c r="DF152" s="299"/>
      <c r="DG152" s="299"/>
      <c r="DH152" s="299"/>
      <c r="DI152" s="299"/>
      <c r="DJ152" s="299"/>
      <c r="DK152" s="299"/>
      <c r="DL152" s="299"/>
      <c r="DM152" s="299"/>
      <c r="DN152" s="299"/>
      <c r="DO152" s="299"/>
      <c r="DP152" s="299"/>
      <c r="DQ152" s="299"/>
      <c r="DR152" s="299"/>
      <c r="DS152" s="300"/>
      <c r="DT152" s="203">
        <v>6</v>
      </c>
      <c r="DU152" s="203"/>
      <c r="DV152" s="203"/>
      <c r="DW152" s="203"/>
      <c r="DX152" s="203"/>
      <c r="DY152" s="203"/>
      <c r="DZ152" s="203"/>
      <c r="EA152" s="203"/>
      <c r="EB152" s="203"/>
      <c r="EC152" s="203"/>
      <c r="ED152" s="203"/>
      <c r="EE152" s="203"/>
      <c r="EF152" s="203"/>
      <c r="EG152" s="203"/>
      <c r="EH152" s="203"/>
      <c r="EI152" s="203"/>
      <c r="EJ152" s="203"/>
      <c r="EK152" s="203"/>
    </row>
    <row r="153" spans="1:141" ht="19.5" customHeight="1" hidden="1">
      <c r="A153" s="251" t="s">
        <v>17</v>
      </c>
      <c r="B153" s="251"/>
      <c r="C153" s="251"/>
      <c r="D153" s="251"/>
      <c r="E153" s="251"/>
      <c r="F153" s="251"/>
      <c r="G153" s="251"/>
      <c r="H153" s="258" t="s">
        <v>126</v>
      </c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8"/>
      <c r="BA153" s="258"/>
      <c r="BB153" s="258"/>
      <c r="BC153" s="258"/>
      <c r="BD153" s="297">
        <v>1</v>
      </c>
      <c r="BE153" s="297"/>
      <c r="BF153" s="297"/>
      <c r="BG153" s="297"/>
      <c r="BH153" s="297"/>
      <c r="BI153" s="297"/>
      <c r="BJ153" s="297"/>
      <c r="BK153" s="297"/>
      <c r="BL153" s="297"/>
      <c r="BM153" s="297"/>
      <c r="BN153" s="297"/>
      <c r="BO153" s="297"/>
      <c r="BP153" s="297"/>
      <c r="BQ153" s="297"/>
      <c r="BR153" s="297"/>
      <c r="BS153" s="297"/>
      <c r="BT153" s="297"/>
      <c r="BU153" s="297"/>
      <c r="BV153" s="297"/>
      <c r="BW153" s="297"/>
      <c r="BX153" s="297"/>
      <c r="BY153" s="297"/>
      <c r="BZ153" s="297"/>
      <c r="CA153" s="297"/>
      <c r="CB153" s="127">
        <v>1</v>
      </c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9"/>
      <c r="DB153" s="324">
        <v>2910</v>
      </c>
      <c r="DC153" s="325"/>
      <c r="DD153" s="325"/>
      <c r="DE153" s="325"/>
      <c r="DF153" s="325"/>
      <c r="DG153" s="325"/>
      <c r="DH153" s="325"/>
      <c r="DI153" s="325"/>
      <c r="DJ153" s="325"/>
      <c r="DK153" s="325"/>
      <c r="DL153" s="325"/>
      <c r="DM153" s="325"/>
      <c r="DN153" s="325"/>
      <c r="DO153" s="325"/>
      <c r="DP153" s="325"/>
      <c r="DQ153" s="325"/>
      <c r="DR153" s="325"/>
      <c r="DS153" s="326"/>
      <c r="DT153" s="126"/>
      <c r="DU153" s="126"/>
      <c r="DV153" s="126"/>
      <c r="DW153" s="126"/>
      <c r="DX153" s="126"/>
      <c r="DY153" s="126"/>
      <c r="DZ153" s="126"/>
      <c r="EA153" s="126"/>
      <c r="EB153" s="126"/>
      <c r="EC153" s="126"/>
      <c r="ED153" s="126"/>
      <c r="EE153" s="126"/>
      <c r="EF153" s="126"/>
      <c r="EG153" s="126"/>
      <c r="EH153" s="126"/>
      <c r="EI153" s="126"/>
      <c r="EJ153" s="126"/>
      <c r="EK153" s="126"/>
    </row>
    <row r="154" spans="1:141" ht="14.25" customHeight="1" hidden="1">
      <c r="A154" s="327" t="s">
        <v>127</v>
      </c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328"/>
      <c r="AY154" s="328"/>
      <c r="AZ154" s="328"/>
      <c r="BA154" s="328"/>
      <c r="BB154" s="328"/>
      <c r="BC154" s="328"/>
      <c r="BD154" s="328"/>
      <c r="BE154" s="328"/>
      <c r="BF154" s="328"/>
      <c r="BG154" s="328"/>
      <c r="BH154" s="328"/>
      <c r="BI154" s="328"/>
      <c r="BJ154" s="328"/>
      <c r="BK154" s="328"/>
      <c r="BL154" s="328"/>
      <c r="BM154" s="328"/>
      <c r="BN154" s="328"/>
      <c r="BO154" s="328"/>
      <c r="BP154" s="328"/>
      <c r="BQ154" s="328"/>
      <c r="BR154" s="328"/>
      <c r="BS154" s="328"/>
      <c r="BT154" s="328"/>
      <c r="BU154" s="328"/>
      <c r="BV154" s="328"/>
      <c r="BW154" s="328"/>
      <c r="BX154" s="328"/>
      <c r="BY154" s="328"/>
      <c r="BZ154" s="328"/>
      <c r="CA154" s="328"/>
      <c r="CB154" s="328"/>
      <c r="CC154" s="328"/>
      <c r="CD154" s="328"/>
      <c r="CE154" s="328"/>
      <c r="CF154" s="328"/>
      <c r="CG154" s="328"/>
      <c r="CH154" s="328"/>
      <c r="CI154" s="328"/>
      <c r="CJ154" s="328"/>
      <c r="CK154" s="328"/>
      <c r="CL154" s="328"/>
      <c r="CM154" s="328"/>
      <c r="CN154" s="328"/>
      <c r="CO154" s="328"/>
      <c r="CP154" s="328"/>
      <c r="CQ154" s="328"/>
      <c r="CR154" s="328"/>
      <c r="CS154" s="328"/>
      <c r="CT154" s="328"/>
      <c r="CU154" s="328"/>
      <c r="CV154" s="328"/>
      <c r="CW154" s="328"/>
      <c r="CX154" s="328"/>
      <c r="CY154" s="328"/>
      <c r="CZ154" s="328"/>
      <c r="DA154" s="328"/>
      <c r="DB154" s="328"/>
      <c r="DC154" s="328"/>
      <c r="DD154" s="328"/>
      <c r="DE154" s="328"/>
      <c r="DF154" s="328"/>
      <c r="DG154" s="328"/>
      <c r="DH154" s="328"/>
      <c r="DI154" s="328"/>
      <c r="DJ154" s="328"/>
      <c r="DK154" s="328"/>
      <c r="DL154" s="328"/>
      <c r="DM154" s="328"/>
      <c r="DN154" s="328"/>
      <c r="DO154" s="328"/>
      <c r="DP154" s="328"/>
      <c r="DQ154" s="328"/>
      <c r="DR154" s="328"/>
      <c r="DS154" s="329"/>
      <c r="DT154" s="330">
        <f>DB153+DT153</f>
        <v>2910</v>
      </c>
      <c r="DU154" s="331"/>
      <c r="DV154" s="331"/>
      <c r="DW154" s="331"/>
      <c r="DX154" s="331"/>
      <c r="DY154" s="331"/>
      <c r="DZ154" s="331"/>
      <c r="EA154" s="331"/>
      <c r="EB154" s="331"/>
      <c r="EC154" s="331"/>
      <c r="ED154" s="331"/>
      <c r="EE154" s="331"/>
      <c r="EF154" s="331"/>
      <c r="EG154" s="331"/>
      <c r="EH154" s="331"/>
      <c r="EI154" s="331"/>
      <c r="EJ154" s="331"/>
      <c r="EK154" s="331"/>
    </row>
    <row r="156" spans="1:172" ht="12" customHeight="1">
      <c r="A156" s="206" t="s">
        <v>91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</row>
    <row r="157" spans="1:172" ht="8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</row>
    <row r="158" spans="1:141" ht="13.5" customHeight="1">
      <c r="A158" s="231" t="s">
        <v>5</v>
      </c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72" t="s">
        <v>54</v>
      </c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272"/>
      <c r="BL158" s="272"/>
      <c r="BM158" s="272"/>
      <c r="BN158" s="272"/>
      <c r="BO158" s="272"/>
      <c r="BP158" s="272"/>
      <c r="BQ158" s="272"/>
      <c r="BR158" s="272"/>
      <c r="BS158" s="272"/>
      <c r="BT158" s="272"/>
      <c r="BU158" s="272"/>
      <c r="BV158" s="272"/>
      <c r="BW158" s="272"/>
      <c r="BX158" s="272"/>
      <c r="BY158" s="272"/>
      <c r="BZ158" s="272"/>
      <c r="CA158" s="272"/>
      <c r="CB158" s="272"/>
      <c r="CC158" s="272"/>
      <c r="CD158" s="272"/>
      <c r="CE158" s="272"/>
      <c r="CF158" s="272"/>
      <c r="CG158" s="272"/>
      <c r="CH158" s="272"/>
      <c r="CI158" s="272"/>
      <c r="CJ158" s="272"/>
      <c r="CK158" s="272"/>
      <c r="CL158" s="272"/>
      <c r="CM158" s="272"/>
      <c r="CN158" s="272"/>
      <c r="CO158" s="272"/>
      <c r="CP158" s="272"/>
      <c r="CQ158" s="272"/>
      <c r="CR158" s="272"/>
      <c r="CS158" s="272"/>
      <c r="CT158" s="272"/>
      <c r="CU158" s="272"/>
      <c r="CV158" s="272"/>
      <c r="CW158" s="272"/>
      <c r="CX158" s="272"/>
      <c r="CY158" s="272"/>
      <c r="CZ158" s="272"/>
      <c r="DA158" s="272"/>
      <c r="DB158" s="272"/>
      <c r="DC158" s="272"/>
      <c r="DD158" s="272"/>
      <c r="DE158" s="272"/>
      <c r="DF158" s="272"/>
      <c r="DG158" s="272"/>
      <c r="DH158" s="272"/>
      <c r="DI158" s="272"/>
      <c r="DJ158" s="272"/>
      <c r="DK158" s="272"/>
      <c r="DL158" s="272"/>
      <c r="DM158" s="272"/>
      <c r="DN158" s="272"/>
      <c r="DO158" s="272"/>
      <c r="DP158" s="272"/>
      <c r="DQ158" s="272"/>
      <c r="DR158" s="272"/>
      <c r="DS158" s="272"/>
      <c r="DT158" s="272"/>
      <c r="DU158" s="272"/>
      <c r="DV158" s="272"/>
      <c r="DW158" s="272"/>
      <c r="DX158" s="272"/>
      <c r="DY158" s="272"/>
      <c r="DZ158" s="272"/>
      <c r="EA158" s="272"/>
      <c r="EB158" s="272"/>
      <c r="EC158" s="272"/>
      <c r="ED158" s="272"/>
      <c r="EE158" s="272"/>
      <c r="EF158" s="272"/>
      <c r="EG158" s="272"/>
      <c r="EH158" s="272"/>
      <c r="EI158" s="272"/>
      <c r="EJ158" s="272"/>
      <c r="EK158" s="272"/>
    </row>
    <row r="159" ht="16.5" customHeight="1">
      <c r="A159" s="14" t="s">
        <v>56</v>
      </c>
    </row>
    <row r="160" spans="1:172" ht="34.5" customHeight="1">
      <c r="A160" s="252" t="s">
        <v>0</v>
      </c>
      <c r="B160" s="253"/>
      <c r="C160" s="253"/>
      <c r="D160" s="253"/>
      <c r="E160" s="253"/>
      <c r="F160" s="253"/>
      <c r="G160" s="254"/>
      <c r="H160" s="252" t="s">
        <v>9</v>
      </c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4"/>
      <c r="BD160" s="189" t="s">
        <v>48</v>
      </c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1"/>
      <c r="BT160" s="184" t="s">
        <v>116</v>
      </c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4"/>
      <c r="DE160" s="184"/>
      <c r="DF160" s="184"/>
      <c r="DG160" s="184"/>
      <c r="DH160" s="184"/>
      <c r="DI160" s="184"/>
      <c r="DJ160" s="184"/>
      <c r="DK160" s="184"/>
      <c r="DL160" s="184"/>
      <c r="DM160" s="184"/>
      <c r="DN160" s="184"/>
      <c r="DO160" s="184"/>
      <c r="DP160" s="184"/>
      <c r="DQ160" s="184"/>
      <c r="DR160" s="184"/>
      <c r="DS160" s="184"/>
      <c r="DT160" s="184"/>
      <c r="DU160" s="184"/>
      <c r="DV160" s="184"/>
      <c r="DW160" s="184"/>
      <c r="DX160" s="184"/>
      <c r="DY160" s="184" t="s">
        <v>117</v>
      </c>
      <c r="DZ160" s="184"/>
      <c r="EA160" s="184"/>
      <c r="EB160" s="184"/>
      <c r="EC160" s="184"/>
      <c r="ED160" s="184"/>
      <c r="EE160" s="184"/>
      <c r="EF160" s="184"/>
      <c r="EG160" s="184"/>
      <c r="EH160" s="184"/>
      <c r="EI160" s="184"/>
      <c r="EJ160" s="184"/>
      <c r="EK160" s="184"/>
      <c r="EL160" s="184"/>
      <c r="EM160" s="184"/>
      <c r="EN160" s="184"/>
      <c r="EO160" s="184"/>
      <c r="EP160" s="184"/>
      <c r="EQ160" s="184"/>
      <c r="ER160" s="184"/>
      <c r="ES160" s="184"/>
      <c r="ET160" s="184"/>
      <c r="EU160" s="184"/>
      <c r="EV160" s="184"/>
      <c r="EW160" s="184"/>
      <c r="EX160" s="184"/>
      <c r="EY160" s="184"/>
      <c r="EZ160" s="184"/>
      <c r="FA160" s="184"/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</row>
    <row r="161" spans="1:172" ht="12" customHeight="1">
      <c r="A161" s="138"/>
      <c r="B161" s="138"/>
      <c r="C161" s="138"/>
      <c r="D161" s="138"/>
      <c r="E161" s="138"/>
      <c r="F161" s="138"/>
      <c r="G161" s="138"/>
      <c r="H161" s="138">
        <v>1</v>
      </c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71">
        <v>2</v>
      </c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3"/>
      <c r="BT161" s="138">
        <v>3</v>
      </c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138"/>
      <c r="CL161" s="138"/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8"/>
      <c r="DD161" s="138"/>
      <c r="DE161" s="138"/>
      <c r="DF161" s="138"/>
      <c r="DG161" s="138"/>
      <c r="DH161" s="138"/>
      <c r="DI161" s="138"/>
      <c r="DJ161" s="138"/>
      <c r="DK161" s="138"/>
      <c r="DL161" s="138"/>
      <c r="DM161" s="138"/>
      <c r="DN161" s="138"/>
      <c r="DO161" s="138"/>
      <c r="DP161" s="138"/>
      <c r="DQ161" s="138"/>
      <c r="DR161" s="138"/>
      <c r="DS161" s="138"/>
      <c r="DT161" s="138"/>
      <c r="DU161" s="138"/>
      <c r="DV161" s="138"/>
      <c r="DW161" s="138"/>
      <c r="DX161" s="138"/>
      <c r="DY161" s="262"/>
      <c r="DZ161" s="262"/>
      <c r="EA161" s="262"/>
      <c r="EB161" s="262"/>
      <c r="EC161" s="262"/>
      <c r="ED161" s="262"/>
      <c r="EE161" s="262"/>
      <c r="EF161" s="262"/>
      <c r="EG161" s="262"/>
      <c r="EH161" s="262"/>
      <c r="EI161" s="262"/>
      <c r="EJ161" s="262"/>
      <c r="EK161" s="262"/>
      <c r="EL161" s="262"/>
      <c r="EM161" s="262"/>
      <c r="EN161" s="262"/>
      <c r="EO161" s="262"/>
      <c r="EP161" s="262"/>
      <c r="EQ161" s="262"/>
      <c r="ER161" s="262"/>
      <c r="ES161" s="262"/>
      <c r="ET161" s="262"/>
      <c r="EU161" s="262"/>
      <c r="EV161" s="262"/>
      <c r="EW161" s="262"/>
      <c r="EX161" s="262"/>
      <c r="EY161" s="262"/>
      <c r="EZ161" s="262"/>
      <c r="FA161" s="262"/>
      <c r="FB161" s="262"/>
      <c r="FC161" s="262"/>
      <c r="FD161" s="262"/>
      <c r="FE161" s="262"/>
      <c r="FF161" s="262"/>
      <c r="FG161" s="262"/>
      <c r="FH161" s="262"/>
      <c r="FI161" s="262"/>
      <c r="FJ161" s="262"/>
      <c r="FK161" s="262"/>
      <c r="FL161" s="262"/>
      <c r="FM161" s="262"/>
      <c r="FN161" s="262"/>
      <c r="FO161" s="262"/>
      <c r="FP161" s="262"/>
    </row>
    <row r="162" spans="1:172" ht="15.75" customHeight="1">
      <c r="A162" s="119" t="s">
        <v>17</v>
      </c>
      <c r="B162" s="119"/>
      <c r="C162" s="119"/>
      <c r="D162" s="119"/>
      <c r="E162" s="119"/>
      <c r="F162" s="119"/>
      <c r="G162" s="119"/>
      <c r="H162" s="229" t="s">
        <v>151</v>
      </c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127">
        <v>1</v>
      </c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9"/>
      <c r="BT162" s="126">
        <v>11164</v>
      </c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</row>
    <row r="163" spans="1:172" ht="15.75" customHeight="1">
      <c r="A163" s="148" t="s">
        <v>21</v>
      </c>
      <c r="B163" s="149"/>
      <c r="C163" s="149"/>
      <c r="D163" s="149"/>
      <c r="E163" s="149"/>
      <c r="F163" s="149"/>
      <c r="G163" s="150"/>
      <c r="H163" s="139" t="s">
        <v>141</v>
      </c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1"/>
      <c r="BD163" s="127">
        <v>1</v>
      </c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9"/>
      <c r="BT163" s="126">
        <v>6500</v>
      </c>
      <c r="BU163" s="126"/>
      <c r="BV163" s="126"/>
      <c r="BW163" s="126"/>
      <c r="BX163" s="126"/>
      <c r="BY163" s="126"/>
      <c r="BZ163" s="126"/>
      <c r="CA163" s="126"/>
      <c r="CB163" s="126"/>
      <c r="CC163" s="126"/>
      <c r="CD163" s="126"/>
      <c r="CE163" s="126"/>
      <c r="CF163" s="126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6"/>
      <c r="DF163" s="126"/>
      <c r="DG163" s="126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6"/>
      <c r="DR163" s="126"/>
      <c r="DS163" s="126"/>
      <c r="DT163" s="126"/>
      <c r="DU163" s="126"/>
      <c r="DV163" s="126"/>
      <c r="DW163" s="126"/>
      <c r="DX163" s="126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  <c r="FF163" s="137"/>
      <c r="FG163" s="137"/>
      <c r="FH163" s="137"/>
      <c r="FI163" s="137"/>
      <c r="FJ163" s="137"/>
      <c r="FK163" s="137"/>
      <c r="FL163" s="137"/>
      <c r="FM163" s="137"/>
      <c r="FN163" s="137"/>
      <c r="FO163" s="137"/>
      <c r="FP163" s="137"/>
    </row>
    <row r="164" spans="1:172" ht="15" customHeight="1">
      <c r="A164" s="119" t="s">
        <v>27</v>
      </c>
      <c r="B164" s="119"/>
      <c r="C164" s="119"/>
      <c r="D164" s="119"/>
      <c r="E164" s="119"/>
      <c r="F164" s="119"/>
      <c r="G164" s="119"/>
      <c r="H164" s="229" t="s">
        <v>130</v>
      </c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127">
        <v>1</v>
      </c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9"/>
      <c r="BT164" s="126">
        <v>18700</v>
      </c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  <c r="FF164" s="137"/>
      <c r="FG164" s="137"/>
      <c r="FH164" s="137"/>
      <c r="FI164" s="137"/>
      <c r="FJ164" s="137"/>
      <c r="FK164" s="137"/>
      <c r="FL164" s="137"/>
      <c r="FM164" s="137"/>
      <c r="FN164" s="137"/>
      <c r="FO164" s="137"/>
      <c r="FP164" s="137"/>
    </row>
    <row r="165" spans="1:172" ht="12.75" customHeight="1">
      <c r="A165" s="148" t="s">
        <v>55</v>
      </c>
      <c r="B165" s="149"/>
      <c r="C165" s="149"/>
      <c r="D165" s="149"/>
      <c r="E165" s="149"/>
      <c r="F165" s="149"/>
      <c r="G165" s="150"/>
      <c r="H165" s="139" t="s">
        <v>152</v>
      </c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1"/>
      <c r="BD165" s="127">
        <v>1</v>
      </c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9"/>
      <c r="BT165" s="133">
        <v>19000</v>
      </c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4"/>
      <c r="DS165" s="134"/>
      <c r="DT165" s="134"/>
      <c r="DU165" s="134"/>
      <c r="DV165" s="134"/>
      <c r="DW165" s="134"/>
      <c r="DX165" s="135"/>
      <c r="DY165" s="259"/>
      <c r="DZ165" s="260"/>
      <c r="EA165" s="260"/>
      <c r="EB165" s="260"/>
      <c r="EC165" s="260"/>
      <c r="ED165" s="260"/>
      <c r="EE165" s="260"/>
      <c r="EF165" s="260"/>
      <c r="EG165" s="260"/>
      <c r="EH165" s="260"/>
      <c r="EI165" s="260"/>
      <c r="EJ165" s="260"/>
      <c r="EK165" s="260"/>
      <c r="EL165" s="260"/>
      <c r="EM165" s="260"/>
      <c r="EN165" s="260"/>
      <c r="EO165" s="260"/>
      <c r="EP165" s="260"/>
      <c r="EQ165" s="260"/>
      <c r="ER165" s="260"/>
      <c r="ES165" s="260"/>
      <c r="ET165" s="260"/>
      <c r="EU165" s="260"/>
      <c r="EV165" s="260"/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  <c r="FH165" s="260"/>
      <c r="FI165" s="260"/>
      <c r="FJ165" s="260"/>
      <c r="FK165" s="260"/>
      <c r="FL165" s="260"/>
      <c r="FM165" s="260"/>
      <c r="FN165" s="260"/>
      <c r="FO165" s="260"/>
      <c r="FP165" s="261"/>
    </row>
    <row r="166" spans="1:172" ht="13.5" customHeight="1">
      <c r="A166" s="119" t="s">
        <v>57</v>
      </c>
      <c r="B166" s="119"/>
      <c r="C166" s="119"/>
      <c r="D166" s="119"/>
      <c r="E166" s="119"/>
      <c r="F166" s="119"/>
      <c r="G166" s="119"/>
      <c r="H166" s="229" t="s">
        <v>142</v>
      </c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127">
        <v>1</v>
      </c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9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>
        <v>36188.26</v>
      </c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  <c r="FF166" s="137"/>
      <c r="FG166" s="137"/>
      <c r="FH166" s="137"/>
      <c r="FI166" s="137"/>
      <c r="FJ166" s="137"/>
      <c r="FK166" s="137"/>
      <c r="FL166" s="137"/>
      <c r="FM166" s="137"/>
      <c r="FN166" s="137"/>
      <c r="FO166" s="137"/>
      <c r="FP166" s="137"/>
    </row>
    <row r="167" spans="1:172" ht="12" customHeight="1">
      <c r="A167" s="148" t="s">
        <v>148</v>
      </c>
      <c r="B167" s="149"/>
      <c r="C167" s="149"/>
      <c r="D167" s="149"/>
      <c r="E167" s="149"/>
      <c r="F167" s="149"/>
      <c r="G167" s="150"/>
      <c r="H167" s="139" t="s">
        <v>137</v>
      </c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1"/>
      <c r="BD167" s="127">
        <v>1</v>
      </c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9"/>
      <c r="BT167" s="137">
        <v>200</v>
      </c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</row>
    <row r="168" spans="1:172" ht="12" customHeight="1" hidden="1">
      <c r="A168" s="148"/>
      <c r="B168" s="149"/>
      <c r="C168" s="149"/>
      <c r="D168" s="149"/>
      <c r="E168" s="149"/>
      <c r="F168" s="149"/>
      <c r="G168" s="150"/>
      <c r="H168" s="120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2"/>
      <c r="BD168" s="127">
        <v>1</v>
      </c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9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  <c r="DC168" s="224"/>
      <c r="DD168" s="224"/>
      <c r="DE168" s="224"/>
      <c r="DF168" s="224"/>
      <c r="DG168" s="224"/>
      <c r="DH168" s="224"/>
      <c r="DI168" s="224"/>
      <c r="DJ168" s="224"/>
      <c r="DK168" s="224"/>
      <c r="DL168" s="224"/>
      <c r="DM168" s="224"/>
      <c r="DN168" s="224"/>
      <c r="DO168" s="224"/>
      <c r="DP168" s="224"/>
      <c r="DQ168" s="224"/>
      <c r="DR168" s="224"/>
      <c r="DS168" s="224"/>
      <c r="DT168" s="224"/>
      <c r="DU168" s="224"/>
      <c r="DV168" s="224"/>
      <c r="DW168" s="224"/>
      <c r="DX168" s="224"/>
      <c r="DY168" s="137"/>
      <c r="DZ168" s="137"/>
      <c r="EA168" s="137"/>
      <c r="EB168" s="137"/>
      <c r="EC168" s="137"/>
      <c r="ED168" s="137"/>
      <c r="EE168" s="137"/>
      <c r="EF168" s="137"/>
      <c r="EG168" s="137"/>
      <c r="EH168" s="137"/>
      <c r="EI168" s="13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37"/>
      <c r="FC168" s="137"/>
      <c r="FD168" s="137"/>
      <c r="FE168" s="137"/>
      <c r="FF168" s="137"/>
      <c r="FG168" s="137"/>
      <c r="FH168" s="137"/>
      <c r="FI168" s="137"/>
      <c r="FJ168" s="137"/>
      <c r="FK168" s="137"/>
      <c r="FL168" s="137"/>
      <c r="FM168" s="137"/>
      <c r="FN168" s="137"/>
      <c r="FO168" s="137"/>
      <c r="FP168" s="137"/>
    </row>
    <row r="169" spans="1:172" ht="12" customHeight="1">
      <c r="A169" s="148"/>
      <c r="B169" s="149"/>
      <c r="C169" s="149"/>
      <c r="D169" s="149"/>
      <c r="E169" s="149"/>
      <c r="F169" s="149"/>
      <c r="G169" s="150"/>
      <c r="H169" s="158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60"/>
      <c r="BD169" s="127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9"/>
      <c r="BT169" s="319">
        <f>SUM(BT162:BT168)</f>
        <v>55564</v>
      </c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4"/>
      <c r="DB169" s="224"/>
      <c r="DC169" s="224"/>
      <c r="DD169" s="224"/>
      <c r="DE169" s="224"/>
      <c r="DF169" s="224"/>
      <c r="DG169" s="224"/>
      <c r="DH169" s="224"/>
      <c r="DI169" s="224"/>
      <c r="DJ169" s="224"/>
      <c r="DK169" s="224"/>
      <c r="DL169" s="224"/>
      <c r="DM169" s="224"/>
      <c r="DN169" s="224"/>
      <c r="DO169" s="224"/>
      <c r="DP169" s="224"/>
      <c r="DQ169" s="224"/>
      <c r="DR169" s="224"/>
      <c r="DS169" s="224"/>
      <c r="DT169" s="224"/>
      <c r="DU169" s="224"/>
      <c r="DV169" s="224"/>
      <c r="DW169" s="224"/>
      <c r="DX169" s="224"/>
      <c r="DY169" s="137">
        <f>SUM(DY162:DY168)</f>
        <v>36188.26</v>
      </c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  <c r="FF169" s="137"/>
      <c r="FG169" s="137"/>
      <c r="FH169" s="137"/>
      <c r="FI169" s="137"/>
      <c r="FJ169" s="137"/>
      <c r="FK169" s="137"/>
      <c r="FL169" s="137"/>
      <c r="FM169" s="137"/>
      <c r="FN169" s="137"/>
      <c r="FO169" s="137"/>
      <c r="FP169" s="137"/>
    </row>
    <row r="170" spans="1:172" ht="12" customHeight="1">
      <c r="A170" s="119"/>
      <c r="B170" s="119"/>
      <c r="C170" s="119"/>
      <c r="D170" s="119"/>
      <c r="E170" s="119"/>
      <c r="F170" s="119"/>
      <c r="G170" s="119"/>
      <c r="H170" s="243" t="s">
        <v>2</v>
      </c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4"/>
      <c r="BD170" s="320">
        <f>BT169+DY169</f>
        <v>91752.26000000001</v>
      </c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46"/>
      <c r="CJ170" s="246"/>
      <c r="CK170" s="246"/>
      <c r="CL170" s="246"/>
      <c r="CM170" s="246"/>
      <c r="CN170" s="246"/>
      <c r="CO170" s="246"/>
      <c r="CP170" s="246"/>
      <c r="CQ170" s="246"/>
      <c r="CR170" s="246"/>
      <c r="CS170" s="246"/>
      <c r="CT170" s="246"/>
      <c r="CU170" s="246"/>
      <c r="CV170" s="246"/>
      <c r="CW170" s="246"/>
      <c r="CX170" s="246"/>
      <c r="CY170" s="246"/>
      <c r="CZ170" s="246"/>
      <c r="DA170" s="246"/>
      <c r="DB170" s="246"/>
      <c r="DC170" s="246"/>
      <c r="DD170" s="246"/>
      <c r="DE170" s="246"/>
      <c r="DF170" s="246"/>
      <c r="DG170" s="246"/>
      <c r="DH170" s="246"/>
      <c r="DI170" s="246"/>
      <c r="DJ170" s="246"/>
      <c r="DK170" s="246"/>
      <c r="DL170" s="246"/>
      <c r="DM170" s="246"/>
      <c r="DN170" s="246"/>
      <c r="DO170" s="246"/>
      <c r="DP170" s="246"/>
      <c r="DQ170" s="246"/>
      <c r="DR170" s="246"/>
      <c r="DS170" s="246"/>
      <c r="DT170" s="246"/>
      <c r="DU170" s="246"/>
      <c r="DV170" s="246"/>
      <c r="DW170" s="246"/>
      <c r="DX170" s="246"/>
      <c r="DY170" s="246"/>
      <c r="DZ170" s="246"/>
      <c r="EA170" s="246"/>
      <c r="EB170" s="246"/>
      <c r="EC170" s="246"/>
      <c r="ED170" s="246"/>
      <c r="EE170" s="246"/>
      <c r="EF170" s="246"/>
      <c r="EG170" s="246"/>
      <c r="EH170" s="246"/>
      <c r="EI170" s="246"/>
      <c r="EJ170" s="246"/>
      <c r="EK170" s="246"/>
      <c r="EL170" s="246"/>
      <c r="EM170" s="246"/>
      <c r="EN170" s="246"/>
      <c r="EO170" s="246"/>
      <c r="EP170" s="246"/>
      <c r="EQ170" s="246"/>
      <c r="ER170" s="246"/>
      <c r="ES170" s="246"/>
      <c r="ET170" s="246"/>
      <c r="EU170" s="246"/>
      <c r="EV170" s="246"/>
      <c r="EW170" s="246"/>
      <c r="EX170" s="246"/>
      <c r="EY170" s="246"/>
      <c r="EZ170" s="246"/>
      <c r="FA170" s="246"/>
      <c r="FB170" s="246"/>
      <c r="FC170" s="246"/>
      <c r="FD170" s="246"/>
      <c r="FE170" s="246"/>
      <c r="FF170" s="246"/>
      <c r="FG170" s="246"/>
      <c r="FH170" s="246"/>
      <c r="FI170" s="246"/>
      <c r="FJ170" s="246"/>
      <c r="FK170" s="246"/>
      <c r="FL170" s="246"/>
      <c r="FM170" s="246"/>
      <c r="FN170" s="246"/>
      <c r="FO170" s="246"/>
      <c r="FP170" s="247"/>
    </row>
    <row r="173" spans="1:139" ht="12" customHeight="1">
      <c r="A173" s="136" t="s">
        <v>118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CU173" s="136" t="s">
        <v>146</v>
      </c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</row>
    <row r="175" spans="99:139" ht="12" customHeight="1">
      <c r="CU175" s="136" t="s">
        <v>82</v>
      </c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</row>
    <row r="176" spans="1:55" ht="12" customHeight="1">
      <c r="A176" s="136" t="s">
        <v>83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</row>
  </sheetData>
  <sheetProtection/>
  <mergeCells count="492">
    <mergeCell ref="A128:G128"/>
    <mergeCell ref="H128:BC128"/>
    <mergeCell ref="BD128:BS128"/>
    <mergeCell ref="BT128:DD128"/>
    <mergeCell ref="DE128:EO128"/>
    <mergeCell ref="EP128:FP128"/>
    <mergeCell ref="DE145:EP145"/>
    <mergeCell ref="EQ145:FP145"/>
    <mergeCell ref="A154:DS154"/>
    <mergeCell ref="DT154:EK154"/>
    <mergeCell ref="A148:EK148"/>
    <mergeCell ref="A126:G126"/>
    <mergeCell ref="A127:G127"/>
    <mergeCell ref="H126:BC126"/>
    <mergeCell ref="H127:BC127"/>
    <mergeCell ref="BD126:BS126"/>
    <mergeCell ref="BD127:BS127"/>
    <mergeCell ref="BT146:FP146"/>
    <mergeCell ref="A153:G153"/>
    <mergeCell ref="H153:BC153"/>
    <mergeCell ref="BD153:CA153"/>
    <mergeCell ref="CB153:DA153"/>
    <mergeCell ref="DB153:DS153"/>
    <mergeCell ref="DT153:EK153"/>
    <mergeCell ref="A152:G152"/>
    <mergeCell ref="H152:BC152"/>
    <mergeCell ref="BD152:CA152"/>
    <mergeCell ref="CB152:DA152"/>
    <mergeCell ref="DB152:DS152"/>
    <mergeCell ref="DT152:EK152"/>
    <mergeCell ref="AP149:EK149"/>
    <mergeCell ref="A151:G151"/>
    <mergeCell ref="H151:BC151"/>
    <mergeCell ref="BD151:CA151"/>
    <mergeCell ref="CB151:DA151"/>
    <mergeCell ref="DB151:DS151"/>
    <mergeCell ref="DT151:EK151"/>
    <mergeCell ref="A110:G110"/>
    <mergeCell ref="H110:AO110"/>
    <mergeCell ref="AP110:BU110"/>
    <mergeCell ref="BV110:DD110"/>
    <mergeCell ref="DE110:FP110"/>
    <mergeCell ref="BT126:DD126"/>
    <mergeCell ref="DE126:EO126"/>
    <mergeCell ref="EP126:FP126"/>
    <mergeCell ref="AP129:BC129"/>
    <mergeCell ref="A169:G169"/>
    <mergeCell ref="H169:BC169"/>
    <mergeCell ref="BD169:BS169"/>
    <mergeCell ref="BT169:DX169"/>
    <mergeCell ref="DY169:FP169"/>
    <mergeCell ref="BD170:FP170"/>
    <mergeCell ref="A170:G170"/>
    <mergeCell ref="H170:BC170"/>
    <mergeCell ref="BD129:BS129"/>
    <mergeCell ref="BT137:DD137"/>
    <mergeCell ref="DE137:EP137"/>
    <mergeCell ref="EQ137:FP137"/>
    <mergeCell ref="BT138:DD138"/>
    <mergeCell ref="DE138:EP138"/>
    <mergeCell ref="EQ138:FP138"/>
    <mergeCell ref="BD138:BS138"/>
    <mergeCell ref="BT130:FP130"/>
    <mergeCell ref="BT129:DD129"/>
    <mergeCell ref="DE129:EO129"/>
    <mergeCell ref="EP129:FP129"/>
    <mergeCell ref="BT122:DD122"/>
    <mergeCell ref="BT123:DD123"/>
    <mergeCell ref="BT127:DD127"/>
    <mergeCell ref="DE127:EO127"/>
    <mergeCell ref="EP127:FP127"/>
    <mergeCell ref="DE123:EO123"/>
    <mergeCell ref="DE124:EO124"/>
    <mergeCell ref="DE125:EO125"/>
    <mergeCell ref="AP108:BU108"/>
    <mergeCell ref="AP109:BU109"/>
    <mergeCell ref="A124:G124"/>
    <mergeCell ref="BD121:BS121"/>
    <mergeCell ref="BT121:DD121"/>
    <mergeCell ref="EP121:FP121"/>
    <mergeCell ref="A108:G108"/>
    <mergeCell ref="H108:AO108"/>
    <mergeCell ref="A122:G122"/>
    <mergeCell ref="H122:BC122"/>
    <mergeCell ref="DE139:EP139"/>
    <mergeCell ref="EQ139:FP139"/>
    <mergeCell ref="BT124:DD124"/>
    <mergeCell ref="BT125:DD125"/>
    <mergeCell ref="DE121:EO121"/>
    <mergeCell ref="DE122:EO122"/>
    <mergeCell ref="EP122:FP122"/>
    <mergeCell ref="EP123:FP123"/>
    <mergeCell ref="EP124:FP124"/>
    <mergeCell ref="EP125:FP125"/>
    <mergeCell ref="A13:F13"/>
    <mergeCell ref="G13:AD13"/>
    <mergeCell ref="AE13:AY13"/>
    <mergeCell ref="AZ13:BQ13"/>
    <mergeCell ref="BR13:DA13"/>
    <mergeCell ref="DB13:DS13"/>
    <mergeCell ref="BR9:DA9"/>
    <mergeCell ref="A11:F11"/>
    <mergeCell ref="AE11:AY11"/>
    <mergeCell ref="BR11:DA11"/>
    <mergeCell ref="DB11:DS11"/>
    <mergeCell ref="BR12:DA12"/>
    <mergeCell ref="DB12:DS12"/>
    <mergeCell ref="G11:AD11"/>
    <mergeCell ref="A12:F12"/>
    <mergeCell ref="G12:AD12"/>
    <mergeCell ref="BR8:DA8"/>
    <mergeCell ref="DB8:DS8"/>
    <mergeCell ref="A9:F9"/>
    <mergeCell ref="DB9:DS9"/>
    <mergeCell ref="A10:F10"/>
    <mergeCell ref="G10:AD10"/>
    <mergeCell ref="AE10:AY10"/>
    <mergeCell ref="AZ10:BQ10"/>
    <mergeCell ref="BR10:DA10"/>
    <mergeCell ref="DB10:DS10"/>
    <mergeCell ref="H144:BC144"/>
    <mergeCell ref="BD144:BS144"/>
    <mergeCell ref="A146:G146"/>
    <mergeCell ref="A149:AO149"/>
    <mergeCell ref="X5:EK5"/>
    <mergeCell ref="A6:AO6"/>
    <mergeCell ref="AP6:EK6"/>
    <mergeCell ref="AP135:FP135"/>
    <mergeCell ref="X134:FP134"/>
    <mergeCell ref="A8:F8"/>
    <mergeCell ref="X17:EK17"/>
    <mergeCell ref="A18:AO18"/>
    <mergeCell ref="AP18:EK18"/>
    <mergeCell ref="A102:AO102"/>
    <mergeCell ref="AP102:EK102"/>
    <mergeCell ref="A158:AO158"/>
    <mergeCell ref="AP158:EK158"/>
    <mergeCell ref="A143:G143"/>
    <mergeCell ref="H143:BC143"/>
    <mergeCell ref="BD143:BS143"/>
    <mergeCell ref="BD139:BS139"/>
    <mergeCell ref="H124:BC124"/>
    <mergeCell ref="H125:BC125"/>
    <mergeCell ref="BD124:BS124"/>
    <mergeCell ref="BD125:BS125"/>
    <mergeCell ref="BV106:DD106"/>
    <mergeCell ref="BV107:DD107"/>
    <mergeCell ref="BV108:DD108"/>
    <mergeCell ref="BV109:DD109"/>
    <mergeCell ref="BT139:DD139"/>
    <mergeCell ref="A63:FP63"/>
    <mergeCell ref="A69:G69"/>
    <mergeCell ref="H69:BC69"/>
    <mergeCell ref="A67:AO67"/>
    <mergeCell ref="AP67:FP67"/>
    <mergeCell ref="AP78:FP78"/>
    <mergeCell ref="BD69:DH69"/>
    <mergeCell ref="A70:G70"/>
    <mergeCell ref="H70:BC70"/>
    <mergeCell ref="BD70:DH70"/>
    <mergeCell ref="A85:FP85"/>
    <mergeCell ref="A71:G71"/>
    <mergeCell ref="H94:AO94"/>
    <mergeCell ref="A72:G72"/>
    <mergeCell ref="H72:BC72"/>
    <mergeCell ref="BD72:DH72"/>
    <mergeCell ref="H83:BC83"/>
    <mergeCell ref="BT83:FP83"/>
    <mergeCell ref="A52:FP52"/>
    <mergeCell ref="H82:BC82"/>
    <mergeCell ref="BD82:BS82"/>
    <mergeCell ref="H71:BC71"/>
    <mergeCell ref="A74:FP74"/>
    <mergeCell ref="A81:G81"/>
    <mergeCell ref="A80:G80"/>
    <mergeCell ref="H80:BC80"/>
    <mergeCell ref="BD80:BS80"/>
    <mergeCell ref="BD71:DH71"/>
    <mergeCell ref="H160:BC160"/>
    <mergeCell ref="A109:G109"/>
    <mergeCell ref="H109:AO109"/>
    <mergeCell ref="BT140:DD140"/>
    <mergeCell ref="BT142:DD142"/>
    <mergeCell ref="BT143:DD143"/>
    <mergeCell ref="A132:FP132"/>
    <mergeCell ref="DE144:EP144"/>
    <mergeCell ref="EQ142:FP142"/>
    <mergeCell ref="EQ143:FP143"/>
    <mergeCell ref="A139:G139"/>
    <mergeCell ref="H146:BS146"/>
    <mergeCell ref="H130:BC130"/>
    <mergeCell ref="BD130:BS130"/>
    <mergeCell ref="A137:G137"/>
    <mergeCell ref="BD140:BS140"/>
    <mergeCell ref="BD142:BS142"/>
    <mergeCell ref="H138:BC138"/>
    <mergeCell ref="A140:G140"/>
    <mergeCell ref="A144:G144"/>
    <mergeCell ref="H168:BC168"/>
    <mergeCell ref="BD168:BS168"/>
    <mergeCell ref="A167:G167"/>
    <mergeCell ref="BD160:BS160"/>
    <mergeCell ref="A161:G161"/>
    <mergeCell ref="H161:BC161"/>
    <mergeCell ref="A168:G168"/>
    <mergeCell ref="H167:BC167"/>
    <mergeCell ref="BD167:BS167"/>
    <mergeCell ref="A166:G166"/>
    <mergeCell ref="H142:BC142"/>
    <mergeCell ref="A156:FP156"/>
    <mergeCell ref="A160:G160"/>
    <mergeCell ref="DE142:EP142"/>
    <mergeCell ref="EQ140:FP140"/>
    <mergeCell ref="EQ144:FP144"/>
    <mergeCell ref="BT160:DX160"/>
    <mergeCell ref="DE141:EP141"/>
    <mergeCell ref="BT144:DD144"/>
    <mergeCell ref="DE140:EP140"/>
    <mergeCell ref="A118:AO118"/>
    <mergeCell ref="AP118:FP118"/>
    <mergeCell ref="X76:FP76"/>
    <mergeCell ref="A78:AO78"/>
    <mergeCell ref="BV94:DA94"/>
    <mergeCell ref="BV95:DA95"/>
    <mergeCell ref="H107:AO107"/>
    <mergeCell ref="BV105:DD105"/>
    <mergeCell ref="H106:AO106"/>
    <mergeCell ref="AP89:FP89"/>
    <mergeCell ref="A130:G130"/>
    <mergeCell ref="A115:FP115"/>
    <mergeCell ref="A121:G121"/>
    <mergeCell ref="H121:BC121"/>
    <mergeCell ref="BD122:BS122"/>
    <mergeCell ref="DE108:FP108"/>
    <mergeCell ref="DE109:FP109"/>
    <mergeCell ref="A112:EJ112"/>
    <mergeCell ref="H123:BC123"/>
    <mergeCell ref="BD123:BS123"/>
    <mergeCell ref="BT168:DX168"/>
    <mergeCell ref="A138:G138"/>
    <mergeCell ref="DE143:EP143"/>
    <mergeCell ref="DY160:FP160"/>
    <mergeCell ref="DY161:FP161"/>
    <mergeCell ref="DY162:FP162"/>
    <mergeCell ref="DY163:FP163"/>
    <mergeCell ref="A165:G165"/>
    <mergeCell ref="BD164:BS164"/>
    <mergeCell ref="BT166:DX166"/>
    <mergeCell ref="A135:AO135"/>
    <mergeCell ref="DY165:FP165"/>
    <mergeCell ref="A162:G162"/>
    <mergeCell ref="H141:BC141"/>
    <mergeCell ref="BD141:BS141"/>
    <mergeCell ref="H166:BC166"/>
    <mergeCell ref="BD166:BS166"/>
    <mergeCell ref="DY164:FP164"/>
    <mergeCell ref="A164:G164"/>
    <mergeCell ref="DY166:FP166"/>
    <mergeCell ref="BT167:DX167"/>
    <mergeCell ref="H137:BC137"/>
    <mergeCell ref="H164:BC164"/>
    <mergeCell ref="H165:BC165"/>
    <mergeCell ref="BT165:DX165"/>
    <mergeCell ref="BD165:BS165"/>
    <mergeCell ref="H139:BC139"/>
    <mergeCell ref="H140:BC140"/>
    <mergeCell ref="H162:BC162"/>
    <mergeCell ref="BT162:DX162"/>
    <mergeCell ref="A125:G125"/>
    <mergeCell ref="A142:G142"/>
    <mergeCell ref="A141:G141"/>
    <mergeCell ref="A123:G123"/>
    <mergeCell ref="BF97:BU97"/>
    <mergeCell ref="A106:G106"/>
    <mergeCell ref="A107:G107"/>
    <mergeCell ref="A99:FP99"/>
    <mergeCell ref="A105:G105"/>
    <mergeCell ref="DE106:FP106"/>
    <mergeCell ref="DE107:FP107"/>
    <mergeCell ref="H105:AO105"/>
    <mergeCell ref="AP106:BU106"/>
    <mergeCell ref="AP107:BU107"/>
    <mergeCell ref="A92:FP92"/>
    <mergeCell ref="H95:AO95"/>
    <mergeCell ref="A97:G97"/>
    <mergeCell ref="H97:AO97"/>
    <mergeCell ref="AP97:BE97"/>
    <mergeCell ref="AP105:BU105"/>
    <mergeCell ref="A60:G60"/>
    <mergeCell ref="BV96:DA96"/>
    <mergeCell ref="BV97:DA97"/>
    <mergeCell ref="A96:G96"/>
    <mergeCell ref="AP95:BE95"/>
    <mergeCell ref="H96:AO96"/>
    <mergeCell ref="BF95:BU95"/>
    <mergeCell ref="A95:G95"/>
    <mergeCell ref="AP96:BE96"/>
    <mergeCell ref="BF96:BU96"/>
    <mergeCell ref="A61:G61"/>
    <mergeCell ref="H61:BC61"/>
    <mergeCell ref="BD61:BS61"/>
    <mergeCell ref="BT61:DL61"/>
    <mergeCell ref="DB94:EX94"/>
    <mergeCell ref="A83:G83"/>
    <mergeCell ref="A89:AO89"/>
    <mergeCell ref="A94:G94"/>
    <mergeCell ref="AP94:BE94"/>
    <mergeCell ref="BF94:BU94"/>
    <mergeCell ref="FB30:FP30"/>
    <mergeCell ref="A31:F31"/>
    <mergeCell ref="H31:BV31"/>
    <mergeCell ref="DE31:EL31"/>
    <mergeCell ref="A30:F30"/>
    <mergeCell ref="A56:AO56"/>
    <mergeCell ref="AP56:FP56"/>
    <mergeCell ref="EM34:FA34"/>
    <mergeCell ref="EM35:FA35"/>
    <mergeCell ref="G35:BV35"/>
    <mergeCell ref="A46:G46"/>
    <mergeCell ref="A47:G47"/>
    <mergeCell ref="A82:G82"/>
    <mergeCell ref="H60:BC60"/>
    <mergeCell ref="X65:FP65"/>
    <mergeCell ref="H81:BC81"/>
    <mergeCell ref="BD81:BS81"/>
    <mergeCell ref="A48:G48"/>
    <mergeCell ref="EJ47:FP47"/>
    <mergeCell ref="H48:BC48"/>
    <mergeCell ref="A32:F32"/>
    <mergeCell ref="H32:BV32"/>
    <mergeCell ref="DE32:EL32"/>
    <mergeCell ref="BW33:DD33"/>
    <mergeCell ref="BW32:DD32"/>
    <mergeCell ref="BD48:BS48"/>
    <mergeCell ref="BT48:DQ48"/>
    <mergeCell ref="EJ48:FP48"/>
    <mergeCell ref="A34:F34"/>
    <mergeCell ref="BW35:DD35"/>
    <mergeCell ref="FB25:FP25"/>
    <mergeCell ref="H26:BV26"/>
    <mergeCell ref="DE26:EL26"/>
    <mergeCell ref="FB26:FP26"/>
    <mergeCell ref="A27:F27"/>
    <mergeCell ref="H27:BV27"/>
    <mergeCell ref="DE27:EL27"/>
    <mergeCell ref="FB27:FP27"/>
    <mergeCell ref="BW26:DD26"/>
    <mergeCell ref="BW27:DD27"/>
    <mergeCell ref="A20:F20"/>
    <mergeCell ref="G20:BV20"/>
    <mergeCell ref="DE20:EL20"/>
    <mergeCell ref="DE23:EL24"/>
    <mergeCell ref="A26:F26"/>
    <mergeCell ref="FB20:FP20"/>
    <mergeCell ref="A22:F22"/>
    <mergeCell ref="H22:BV22"/>
    <mergeCell ref="DE22:EL22"/>
    <mergeCell ref="FB22:FP22"/>
    <mergeCell ref="FB21:FP21"/>
    <mergeCell ref="FB33:FP33"/>
    <mergeCell ref="H33:BV33"/>
    <mergeCell ref="A28:F29"/>
    <mergeCell ref="H28:BV28"/>
    <mergeCell ref="DE28:EL29"/>
    <mergeCell ref="A23:F24"/>
    <mergeCell ref="H23:BV23"/>
    <mergeCell ref="FB23:FP24"/>
    <mergeCell ref="H24:BV24"/>
    <mergeCell ref="A21:F21"/>
    <mergeCell ref="G21:BV21"/>
    <mergeCell ref="DE21:EL21"/>
    <mergeCell ref="A25:F25"/>
    <mergeCell ref="H25:BV25"/>
    <mergeCell ref="DE25:EL25"/>
    <mergeCell ref="BW25:DD25"/>
    <mergeCell ref="H29:BV29"/>
    <mergeCell ref="DE33:EL33"/>
    <mergeCell ref="A37:FP37"/>
    <mergeCell ref="A39:FP39"/>
    <mergeCell ref="FB31:FP31"/>
    <mergeCell ref="A35:F35"/>
    <mergeCell ref="DE34:EL34"/>
    <mergeCell ref="FB34:FP34"/>
    <mergeCell ref="A33:F33"/>
    <mergeCell ref="H34:BV34"/>
    <mergeCell ref="AE12:AY12"/>
    <mergeCell ref="AZ12:BQ12"/>
    <mergeCell ref="BD46:BS46"/>
    <mergeCell ref="BT46:DQ46"/>
    <mergeCell ref="EM26:FA26"/>
    <mergeCell ref="AP43:FP43"/>
    <mergeCell ref="A15:FP15"/>
    <mergeCell ref="FB28:FP29"/>
    <mergeCell ref="H30:BV30"/>
    <mergeCell ref="DE30:EL30"/>
    <mergeCell ref="AE8:AY8"/>
    <mergeCell ref="AZ8:BQ8"/>
    <mergeCell ref="G9:AD9"/>
    <mergeCell ref="AE9:AY9"/>
    <mergeCell ref="AZ9:BQ9"/>
    <mergeCell ref="AZ11:BQ11"/>
    <mergeCell ref="G8:AD8"/>
    <mergeCell ref="A3:FP3"/>
    <mergeCell ref="DB95:EX95"/>
    <mergeCell ref="DB96:EX96"/>
    <mergeCell ref="DB97:EX97"/>
    <mergeCell ref="EY95:GF95"/>
    <mergeCell ref="EY96:GF96"/>
    <mergeCell ref="EY97:GF97"/>
    <mergeCell ref="X41:FP41"/>
    <mergeCell ref="A43:AO43"/>
    <mergeCell ref="A49:G49"/>
    <mergeCell ref="BD162:BS162"/>
    <mergeCell ref="H59:BC59"/>
    <mergeCell ref="BD137:BS137"/>
    <mergeCell ref="BT60:DL60"/>
    <mergeCell ref="DM60:FP60"/>
    <mergeCell ref="DM58:FP58"/>
    <mergeCell ref="DE105:FP105"/>
    <mergeCell ref="H58:BC58"/>
    <mergeCell ref="BD58:BS58"/>
    <mergeCell ref="BT58:DL58"/>
    <mergeCell ref="BD60:BS60"/>
    <mergeCell ref="DM61:FP61"/>
    <mergeCell ref="EY94:GF94"/>
    <mergeCell ref="BD83:BS83"/>
    <mergeCell ref="X54:FP54"/>
    <mergeCell ref="BT80:FP80"/>
    <mergeCell ref="BT81:FP81"/>
    <mergeCell ref="BT82:FP82"/>
    <mergeCell ref="BT59:DL59"/>
    <mergeCell ref="DM59:FP59"/>
    <mergeCell ref="H47:BC47"/>
    <mergeCell ref="DR48:EI48"/>
    <mergeCell ref="DR49:EI49"/>
    <mergeCell ref="BD59:BS59"/>
    <mergeCell ref="H46:BC46"/>
    <mergeCell ref="DR47:EI47"/>
    <mergeCell ref="DR46:EI46"/>
    <mergeCell ref="A51:FP51"/>
    <mergeCell ref="A58:G58"/>
    <mergeCell ref="A59:G59"/>
    <mergeCell ref="BW30:DD30"/>
    <mergeCell ref="BW31:DD31"/>
    <mergeCell ref="BT49:DQ49"/>
    <mergeCell ref="DE35:EL35"/>
    <mergeCell ref="FB35:FP35"/>
    <mergeCell ref="BW34:DD34"/>
    <mergeCell ref="BT47:DQ47"/>
    <mergeCell ref="FB32:FP32"/>
    <mergeCell ref="EM33:FA33"/>
    <mergeCell ref="EJ46:FP46"/>
    <mergeCell ref="EM20:FA20"/>
    <mergeCell ref="EM21:FA21"/>
    <mergeCell ref="EM22:FA22"/>
    <mergeCell ref="EM25:FA25"/>
    <mergeCell ref="EM23:FA24"/>
    <mergeCell ref="BW28:DD29"/>
    <mergeCell ref="BW23:DD24"/>
    <mergeCell ref="BW20:DD20"/>
    <mergeCell ref="BW21:DD21"/>
    <mergeCell ref="BW22:DD22"/>
    <mergeCell ref="EM27:FA27"/>
    <mergeCell ref="EM30:FA30"/>
    <mergeCell ref="EM31:FA31"/>
    <mergeCell ref="EM32:FA32"/>
    <mergeCell ref="EM28:FA29"/>
    <mergeCell ref="A163:G163"/>
    <mergeCell ref="EJ49:FP49"/>
    <mergeCell ref="H49:BC49"/>
    <mergeCell ref="BD49:BS49"/>
    <mergeCell ref="BD47:BS47"/>
    <mergeCell ref="A173:BC173"/>
    <mergeCell ref="A176:BC176"/>
    <mergeCell ref="CU173:EI173"/>
    <mergeCell ref="CU175:EI175"/>
    <mergeCell ref="BD161:BS161"/>
    <mergeCell ref="DY168:FP168"/>
    <mergeCell ref="BT164:DX164"/>
    <mergeCell ref="BT161:DX161"/>
    <mergeCell ref="DY167:FP167"/>
    <mergeCell ref="H163:BC163"/>
    <mergeCell ref="A111:G111"/>
    <mergeCell ref="H111:AO111"/>
    <mergeCell ref="AP111:BU111"/>
    <mergeCell ref="BV111:DD111"/>
    <mergeCell ref="DE111:FP111"/>
    <mergeCell ref="BT163:DX163"/>
    <mergeCell ref="BT141:DD141"/>
    <mergeCell ref="EL112:FP112"/>
    <mergeCell ref="EQ141:FP141"/>
    <mergeCell ref="BD163:BS163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4" max="1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2019-01-04T09:09:03Z</cp:lastPrinted>
  <dcterms:created xsi:type="dcterms:W3CDTF">2008-10-01T13:21:49Z</dcterms:created>
  <dcterms:modified xsi:type="dcterms:W3CDTF">2019-03-13T10:30:40Z</dcterms:modified>
  <cp:category/>
  <cp:version/>
  <cp:contentType/>
  <cp:contentStatus/>
</cp:coreProperties>
</file>